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la\Downloads\resultados dos campi\"/>
    </mc:Choice>
  </mc:AlternateContent>
  <xr:revisionPtr revIDLastSave="0" documentId="13_ncr:1_{7FDA12F7-1A06-4982-A216-C18976F0EAD9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Alagoinhas" sheetId="3" r:id="rId1"/>
    <sheet name="Lapa" sheetId="4" r:id="rId2"/>
    <sheet name="Catu" sheetId="5" r:id="rId3"/>
    <sheet name="Mangabeira" sheetId="6" r:id="rId4"/>
    <sheet name="Guanambi" sheetId="7" r:id="rId5"/>
    <sheet name="Itaberaba" sheetId="8" r:id="rId6"/>
    <sheet name="Itapetinga" sheetId="9" r:id="rId7"/>
    <sheet name="Reitoria" sheetId="1" r:id="rId8"/>
    <sheet name="Santa Inês" sheetId="10" r:id="rId9"/>
    <sheet name="Senhor do Bonfim" sheetId="11" r:id="rId10"/>
    <sheet name="Serrinha" sheetId="12" r:id="rId11"/>
    <sheet name="Texeira de Freitas" sheetId="13" r:id="rId12"/>
    <sheet name="Uruçuca" sheetId="14" r:id="rId13"/>
    <sheet name="Valença" sheetId="15" r:id="rId14"/>
    <sheet name="Xique-Xique" sheetId="16" r:id="rId15"/>
    <sheet name="Total Reitor" sheetId="2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F22" i="2"/>
  <c r="E23" i="2" s="1"/>
  <c r="L22" i="2"/>
  <c r="I22" i="2"/>
  <c r="M5" i="1"/>
  <c r="M4" i="1"/>
  <c r="M3" i="1"/>
  <c r="M2" i="1"/>
  <c r="B22" i="2"/>
  <c r="B6" i="2"/>
  <c r="E6" i="3"/>
  <c r="M22" i="2"/>
  <c r="J22" i="2"/>
  <c r="G22" i="2"/>
  <c r="D22" i="2"/>
  <c r="K22" i="2"/>
  <c r="H22" i="2"/>
  <c r="E22" i="2"/>
  <c r="L17" i="2"/>
  <c r="K15" i="2"/>
  <c r="I15" i="2"/>
  <c r="F10" i="2"/>
  <c r="F19" i="2"/>
  <c r="M7" i="2"/>
  <c r="L7" i="2"/>
  <c r="K7" i="2"/>
  <c r="J7" i="2"/>
  <c r="I7" i="2"/>
  <c r="H7" i="2"/>
  <c r="G7" i="2"/>
  <c r="F7" i="2"/>
  <c r="E7" i="2"/>
  <c r="D7" i="2"/>
  <c r="C7" i="2"/>
  <c r="B7" i="2"/>
  <c r="M8" i="2"/>
  <c r="L8" i="2"/>
  <c r="K8" i="2"/>
  <c r="J8" i="2"/>
  <c r="I8" i="2"/>
  <c r="H8" i="2"/>
  <c r="G8" i="2"/>
  <c r="F8" i="2"/>
  <c r="E8" i="2"/>
  <c r="D8" i="2"/>
  <c r="C8" i="2"/>
  <c r="B8" i="2"/>
  <c r="M9" i="2"/>
  <c r="L9" i="2"/>
  <c r="K9" i="2"/>
  <c r="J9" i="2"/>
  <c r="I9" i="2"/>
  <c r="H9" i="2"/>
  <c r="G9" i="2"/>
  <c r="F9" i="2"/>
  <c r="E9" i="2"/>
  <c r="D9" i="2"/>
  <c r="C9" i="2"/>
  <c r="B9" i="2"/>
  <c r="M10" i="2"/>
  <c r="L10" i="2"/>
  <c r="K10" i="2"/>
  <c r="J10" i="2"/>
  <c r="I10" i="2"/>
  <c r="H10" i="2"/>
  <c r="G10" i="2"/>
  <c r="E10" i="2"/>
  <c r="D10" i="2"/>
  <c r="C10" i="2"/>
  <c r="B10" i="2"/>
  <c r="M11" i="2"/>
  <c r="L11" i="2"/>
  <c r="K11" i="2"/>
  <c r="J11" i="2"/>
  <c r="I11" i="2"/>
  <c r="H11" i="2"/>
  <c r="G11" i="2"/>
  <c r="F11" i="2"/>
  <c r="E11" i="2"/>
  <c r="D11" i="2"/>
  <c r="C11" i="2"/>
  <c r="B11" i="2"/>
  <c r="M12" i="2"/>
  <c r="L12" i="2"/>
  <c r="K12" i="2"/>
  <c r="J12" i="2"/>
  <c r="I12" i="2"/>
  <c r="H12" i="2"/>
  <c r="G12" i="2"/>
  <c r="F12" i="2"/>
  <c r="E12" i="2"/>
  <c r="D12" i="2"/>
  <c r="C12" i="2"/>
  <c r="B12" i="2"/>
  <c r="M13" i="2"/>
  <c r="L13" i="2"/>
  <c r="K13" i="2"/>
  <c r="J13" i="2"/>
  <c r="I13" i="2"/>
  <c r="H13" i="2"/>
  <c r="G13" i="2"/>
  <c r="F13" i="2"/>
  <c r="E13" i="2"/>
  <c r="D13" i="2"/>
  <c r="C13" i="2"/>
  <c r="B13" i="2"/>
  <c r="M14" i="2"/>
  <c r="L14" i="2"/>
  <c r="K14" i="2"/>
  <c r="J14" i="2"/>
  <c r="I14" i="2"/>
  <c r="H14" i="2"/>
  <c r="G14" i="2"/>
  <c r="F14" i="2"/>
  <c r="E14" i="2"/>
  <c r="D14" i="2"/>
  <c r="C14" i="2"/>
  <c r="B14" i="2"/>
  <c r="M15" i="2"/>
  <c r="L15" i="2"/>
  <c r="J15" i="2"/>
  <c r="H15" i="2"/>
  <c r="G15" i="2"/>
  <c r="F15" i="2"/>
  <c r="E15" i="2"/>
  <c r="D15" i="2"/>
  <c r="C15" i="2"/>
  <c r="B15" i="2"/>
  <c r="M16" i="2"/>
  <c r="L16" i="2"/>
  <c r="K16" i="2"/>
  <c r="J16" i="2"/>
  <c r="I16" i="2"/>
  <c r="H16" i="2"/>
  <c r="G16" i="2"/>
  <c r="F16" i="2"/>
  <c r="E16" i="2"/>
  <c r="D16" i="2"/>
  <c r="C16" i="2"/>
  <c r="B16" i="2"/>
  <c r="M17" i="2"/>
  <c r="K17" i="2"/>
  <c r="J17" i="2"/>
  <c r="I17" i="2"/>
  <c r="H17" i="2"/>
  <c r="G17" i="2"/>
  <c r="F17" i="2"/>
  <c r="E17" i="2"/>
  <c r="D17" i="2"/>
  <c r="C17" i="2"/>
  <c r="B17" i="2"/>
  <c r="M18" i="2"/>
  <c r="L18" i="2"/>
  <c r="K18" i="2"/>
  <c r="J18" i="2"/>
  <c r="I18" i="2"/>
  <c r="H18" i="2"/>
  <c r="G18" i="2"/>
  <c r="F18" i="2"/>
  <c r="E18" i="2"/>
  <c r="D18" i="2"/>
  <c r="C18" i="2"/>
  <c r="B18" i="2"/>
  <c r="M19" i="2"/>
  <c r="L19" i="2"/>
  <c r="K19" i="2"/>
  <c r="J19" i="2"/>
  <c r="I19" i="2"/>
  <c r="H19" i="2"/>
  <c r="G19" i="2"/>
  <c r="E19" i="2"/>
  <c r="D19" i="2"/>
  <c r="C19" i="2"/>
  <c r="B19" i="2"/>
  <c r="M20" i="2"/>
  <c r="L20" i="2"/>
  <c r="K20" i="2"/>
  <c r="J20" i="2"/>
  <c r="I20" i="2"/>
  <c r="H20" i="2"/>
  <c r="G20" i="2"/>
  <c r="F20" i="2"/>
  <c r="E20" i="2"/>
  <c r="D20" i="2"/>
  <c r="C20" i="2"/>
  <c r="B20" i="2"/>
  <c r="M6" i="2"/>
  <c r="M21" i="2" s="1"/>
  <c r="L6" i="2"/>
  <c r="L21" i="2" s="1"/>
  <c r="K6" i="2"/>
  <c r="K21" i="2" s="1"/>
  <c r="H6" i="2"/>
  <c r="H21" i="2" s="1"/>
  <c r="J6" i="2"/>
  <c r="J21" i="2" s="1"/>
  <c r="G6" i="2"/>
  <c r="G21" i="2" s="1"/>
  <c r="I6" i="2"/>
  <c r="I21" i="2" s="1"/>
  <c r="F6" i="2"/>
  <c r="F21" i="2" s="1"/>
  <c r="E6" i="2"/>
  <c r="E21" i="2" s="1"/>
  <c r="D6" i="2"/>
  <c r="C6" i="2"/>
  <c r="E6" i="16"/>
  <c r="D21" i="2"/>
  <c r="C21" i="2"/>
  <c r="E19" i="16"/>
  <c r="E18" i="16"/>
  <c r="E17" i="16"/>
  <c r="E16" i="16"/>
  <c r="E9" i="16"/>
  <c r="E8" i="16"/>
  <c r="E7" i="16"/>
  <c r="E19" i="15"/>
  <c r="E18" i="15"/>
  <c r="E17" i="15"/>
  <c r="E16" i="15"/>
  <c r="E9" i="15"/>
  <c r="E8" i="15"/>
  <c r="E7" i="15"/>
  <c r="E6" i="15"/>
  <c r="E19" i="14"/>
  <c r="E18" i="14"/>
  <c r="E17" i="14"/>
  <c r="E16" i="14"/>
  <c r="E9" i="14"/>
  <c r="E8" i="14"/>
  <c r="E7" i="14"/>
  <c r="E6" i="14"/>
  <c r="E19" i="13"/>
  <c r="E18" i="13"/>
  <c r="E17" i="13"/>
  <c r="E16" i="13"/>
  <c r="E9" i="13"/>
  <c r="E8" i="13"/>
  <c r="E7" i="13"/>
  <c r="E6" i="13"/>
  <c r="E19" i="12"/>
  <c r="E18" i="12"/>
  <c r="E17" i="12"/>
  <c r="E16" i="12"/>
  <c r="E9" i="12"/>
  <c r="E8" i="12"/>
  <c r="E7" i="12"/>
  <c r="E6" i="12"/>
  <c r="E19" i="11"/>
  <c r="E18" i="11"/>
  <c r="E17" i="11"/>
  <c r="E16" i="11"/>
  <c r="E9" i="11"/>
  <c r="E8" i="11"/>
  <c r="E7" i="11"/>
  <c r="E6" i="11"/>
  <c r="E19" i="10"/>
  <c r="E18" i="10"/>
  <c r="E17" i="10"/>
  <c r="E16" i="10"/>
  <c r="E9" i="10"/>
  <c r="E8" i="10"/>
  <c r="E7" i="10"/>
  <c r="E6" i="10"/>
  <c r="E19" i="9"/>
  <c r="E18" i="9"/>
  <c r="E17" i="9"/>
  <c r="E16" i="9"/>
  <c r="E9" i="9"/>
  <c r="E8" i="9"/>
  <c r="E7" i="9"/>
  <c r="E6" i="9"/>
  <c r="E19" i="8"/>
  <c r="E18" i="8"/>
  <c r="E17" i="8"/>
  <c r="E16" i="8"/>
  <c r="E9" i="8"/>
  <c r="E8" i="8"/>
  <c r="E7" i="8"/>
  <c r="E6" i="8"/>
  <c r="E19" i="7"/>
  <c r="E18" i="7"/>
  <c r="E17" i="7"/>
  <c r="E16" i="7"/>
  <c r="E9" i="7"/>
  <c r="E8" i="7"/>
  <c r="E7" i="7"/>
  <c r="E6" i="7"/>
  <c r="E19" i="6"/>
  <c r="E18" i="6"/>
  <c r="E17" i="6"/>
  <c r="E16" i="6"/>
  <c r="E9" i="6"/>
  <c r="E8" i="6"/>
  <c r="E7" i="6"/>
  <c r="E6" i="6"/>
  <c r="E19" i="5"/>
  <c r="E18" i="5"/>
  <c r="E17" i="5"/>
  <c r="E16" i="5"/>
  <c r="E9" i="5"/>
  <c r="E8" i="5"/>
  <c r="E7" i="5"/>
  <c r="E6" i="5"/>
  <c r="E6" i="1"/>
  <c r="E19" i="4"/>
  <c r="E18" i="4"/>
  <c r="E17" i="4"/>
  <c r="E16" i="4"/>
  <c r="E9" i="4"/>
  <c r="E8" i="4"/>
  <c r="E7" i="4"/>
  <c r="E6" i="4"/>
  <c r="E19" i="3"/>
  <c r="E18" i="3"/>
  <c r="E17" i="3"/>
  <c r="E16" i="3"/>
  <c r="E9" i="3"/>
  <c r="E8" i="3"/>
  <c r="E7" i="3"/>
  <c r="E7" i="1"/>
  <c r="E8" i="1"/>
  <c r="E9" i="1"/>
  <c r="K23" i="2" l="1"/>
  <c r="B21" i="2"/>
  <c r="H23" i="2"/>
  <c r="B23" i="2"/>
</calcChain>
</file>

<file path=xl/sharedStrings.xml><?xml version="1.0" encoding="utf-8"?>
<sst xmlns="http://schemas.openxmlformats.org/spreadsheetml/2006/main" count="350" uniqueCount="51">
  <si>
    <t>Apuração de Votos Campus Alagoinhas</t>
  </si>
  <si>
    <t>Reitor</t>
  </si>
  <si>
    <t>Discente</t>
  </si>
  <si>
    <t xml:space="preserve">Docente </t>
  </si>
  <si>
    <t>TAE</t>
  </si>
  <si>
    <t>% votos</t>
  </si>
  <si>
    <t>Candidato 1</t>
  </si>
  <si>
    <t>Candidato 2</t>
  </si>
  <si>
    <t>Nulo</t>
  </si>
  <si>
    <t>Branco</t>
  </si>
  <si>
    <t>Total de eleitores aptos a votar</t>
  </si>
  <si>
    <t>Diretor(a)</t>
  </si>
  <si>
    <t>Apuração de Votos Campus Bom Jesus da Lapa</t>
  </si>
  <si>
    <t>Apuração de Votos Campus Catu</t>
  </si>
  <si>
    <t>Diretor (a)</t>
  </si>
  <si>
    <t>Apuração de Votos Campus Governador Mangabeira</t>
  </si>
  <si>
    <t>Apuração de Votos Campus Guanambi</t>
  </si>
  <si>
    <t>Apuração de Votos Campus Itaberaba</t>
  </si>
  <si>
    <t>Apuração de Votos Campus Itapetinga</t>
  </si>
  <si>
    <t>Apuração de Votos da Reitoria</t>
  </si>
  <si>
    <t>Apuração de Votos Campus Santa Inês</t>
  </si>
  <si>
    <t>Apuração de Votos Campus Senhor do Bonfim</t>
  </si>
  <si>
    <t>Apuração de Votos Campus Serrinha</t>
  </si>
  <si>
    <t>Apuração de Votos Campus Texeira de Freitas</t>
  </si>
  <si>
    <t>Apuração de Votos Campus Uruçuca</t>
  </si>
  <si>
    <t>Apuração de Votos Campus Valença</t>
  </si>
  <si>
    <t>Apuração de Votos Campus Xique-Xique</t>
  </si>
  <si>
    <t>Totalização dos votos para Reitor</t>
  </si>
  <si>
    <t>Campus</t>
  </si>
  <si>
    <t>NULO</t>
  </si>
  <si>
    <t>BRANCO</t>
  </si>
  <si>
    <t>DISCENTE</t>
  </si>
  <si>
    <t>DOCENTE</t>
  </si>
  <si>
    <t>Alagoinhas</t>
  </si>
  <si>
    <t>Lapa</t>
  </si>
  <si>
    <t>Catu</t>
  </si>
  <si>
    <t>Mangabeira</t>
  </si>
  <si>
    <t>Guanambi</t>
  </si>
  <si>
    <t>Itaberaba</t>
  </si>
  <si>
    <t>Itapetinga</t>
  </si>
  <si>
    <t>Reitoria</t>
  </si>
  <si>
    <t>Santa Inês</t>
  </si>
  <si>
    <t>Senhor do Bonfim</t>
  </si>
  <si>
    <t>Serrinha</t>
  </si>
  <si>
    <t>Texeira</t>
  </si>
  <si>
    <t>Uruçuca</t>
  </si>
  <si>
    <t>Valença</t>
  </si>
  <si>
    <t>Xique-Xique</t>
  </si>
  <si>
    <t>Total de votos</t>
  </si>
  <si>
    <t xml:space="preserve">Total de eleitore a aptos </t>
  </si>
  <si>
    <t>Resultado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</si>
</sst>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0" xfId="0" applyFill="1"/>
    <xf numFmtId="0" fontId="0" fillId="3" borderId="2" xfId="0" applyFill="1" applyBorder="1"/>
    <xf numFmtId="0" fontId="1" fillId="3" borderId="0" xfId="0" quotePrefix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84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63B8-674D-4568-9A57-088DB5F09E11}">
  <dimension ref="A1:E20"/>
  <sheetViews>
    <sheetView topLeftCell="A12" workbookViewId="0">
      <selection activeCell="F11" sqref="F11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0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84</v>
      </c>
      <c r="C6" s="2">
        <v>14</v>
      </c>
      <c r="D6" s="2">
        <v>2</v>
      </c>
      <c r="E6" s="5">
        <f xml:space="preserve"> (1/3*(B6/B$10) +1/3*(C6/C$10) + 1/3*(D6/D$10))*100</f>
        <v>22.839533785630856</v>
      </c>
    </row>
    <row r="7" spans="1:5" x14ac:dyDescent="0.25">
      <c r="A7" s="2" t="s">
        <v>7</v>
      </c>
      <c r="B7" s="2">
        <v>56</v>
      </c>
      <c r="C7" s="2">
        <v>16</v>
      </c>
      <c r="D7" s="2">
        <v>28</v>
      </c>
      <c r="E7" s="5">
        <f t="shared" ref="E7:E9" si="0" xml:space="preserve"> (1/3*(B7/B$10) +1/3*(C7/C$10) + 1/3*(D7/D$10))*100</f>
        <v>48.777554114167842</v>
      </c>
    </row>
    <row r="8" spans="1:5" x14ac:dyDescent="0.25">
      <c r="A8" s="2" t="s">
        <v>8</v>
      </c>
      <c r="B8" s="2">
        <v>54</v>
      </c>
      <c r="C8" s="2">
        <v>0</v>
      </c>
      <c r="D8" s="2">
        <v>2</v>
      </c>
      <c r="E8" s="5">
        <f t="shared" si="0"/>
        <v>5.3828375456646533</v>
      </c>
    </row>
    <row r="9" spans="1:5" x14ac:dyDescent="0.25">
      <c r="A9" s="2" t="s">
        <v>9</v>
      </c>
      <c r="B9" s="2">
        <v>24</v>
      </c>
      <c r="C9" s="2">
        <v>0</v>
      </c>
      <c r="D9" s="2">
        <v>1</v>
      </c>
      <c r="E9" s="5">
        <f t="shared" si="0"/>
        <v>2.501304704391262</v>
      </c>
    </row>
    <row r="10" spans="1:5" x14ac:dyDescent="0.25">
      <c r="A10" s="2" t="s">
        <v>10</v>
      </c>
      <c r="B10" s="2">
        <v>526</v>
      </c>
      <c r="C10" s="2">
        <v>30</v>
      </c>
      <c r="D10" s="2">
        <v>34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90</v>
      </c>
      <c r="C16" s="2">
        <v>12</v>
      </c>
      <c r="D16" s="2">
        <v>11</v>
      </c>
      <c r="E16" s="5">
        <f xml:space="preserve"> (1/3*(B16/B$20) +1/3*(C16/C$20) + 1/3*(D16/D$20))*100</f>
        <v>29.821069112055465</v>
      </c>
    </row>
    <row r="17" spans="1:5" x14ac:dyDescent="0.25">
      <c r="A17" s="2" t="s">
        <v>7</v>
      </c>
      <c r="B17" s="2">
        <v>118</v>
      </c>
      <c r="C17" s="2">
        <v>18</v>
      </c>
      <c r="D17" s="2">
        <v>20</v>
      </c>
      <c r="E17" s="5">
        <f t="shared" ref="E17:E19" si="1" xml:space="preserve"> (1/3*(B17/B$20) +1/3*(C17/C$20) + 1/3*(D17/D$20))*100</f>
        <v>47.085663162603439</v>
      </c>
    </row>
    <row r="18" spans="1:5" x14ac:dyDescent="0.25">
      <c r="A18" s="2" t="s">
        <v>8</v>
      </c>
      <c r="B18" s="2">
        <v>5</v>
      </c>
      <c r="C18" s="2">
        <v>0</v>
      </c>
      <c r="D18" s="2">
        <v>1</v>
      </c>
      <c r="E18" s="5">
        <f t="shared" si="1"/>
        <v>1.2972489375978529</v>
      </c>
    </row>
    <row r="19" spans="1:5" x14ac:dyDescent="0.25">
      <c r="A19" s="2" t="s">
        <v>9</v>
      </c>
      <c r="B19" s="2">
        <v>5</v>
      </c>
      <c r="C19" s="2">
        <v>0</v>
      </c>
      <c r="D19" s="2">
        <v>1</v>
      </c>
      <c r="E19" s="5">
        <f t="shared" si="1"/>
        <v>1.2972489375978529</v>
      </c>
    </row>
    <row r="20" spans="1:5" x14ac:dyDescent="0.25">
      <c r="A20" s="2" t="s">
        <v>10</v>
      </c>
      <c r="B20" s="2">
        <v>526</v>
      </c>
      <c r="C20" s="2">
        <v>30</v>
      </c>
      <c r="D20" s="2">
        <v>34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6A92-338F-4CE6-B045-9B0F24F0AFFB}">
  <dimension ref="A1:E20"/>
  <sheetViews>
    <sheetView topLeftCell="A12" workbookViewId="0">
      <selection activeCell="J20" sqref="J20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21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109</v>
      </c>
      <c r="C6" s="2">
        <v>23</v>
      </c>
      <c r="D6" s="2">
        <v>27</v>
      </c>
      <c r="E6" s="5">
        <f xml:space="preserve"> (1/3*(B6/B$10) +1/3*(C6/C$10) + 1/3*(D6/D$10))*100</f>
        <v>24.449512751399542</v>
      </c>
    </row>
    <row r="7" spans="1:5" x14ac:dyDescent="0.25">
      <c r="A7" s="2" t="s">
        <v>7</v>
      </c>
      <c r="B7" s="2">
        <v>398</v>
      </c>
      <c r="C7" s="2">
        <v>46</v>
      </c>
      <c r="D7" s="2">
        <v>50</v>
      </c>
      <c r="E7" s="5">
        <f t="shared" ref="E7:E9" si="0" xml:space="preserve"> (1/3*(B7/B$10) +1/3*(C7/C$10) + 1/3*(D7/D$10))*100</f>
        <v>50.424125141106281</v>
      </c>
    </row>
    <row r="8" spans="1:5" x14ac:dyDescent="0.25">
      <c r="A8" s="2" t="s">
        <v>8</v>
      </c>
      <c r="B8" s="2">
        <v>20</v>
      </c>
      <c r="C8" s="2">
        <v>0</v>
      </c>
      <c r="D8" s="2">
        <v>1</v>
      </c>
      <c r="E8" s="5">
        <f t="shared" si="0"/>
        <v>0.78673946598474886</v>
      </c>
    </row>
    <row r="9" spans="1:5" x14ac:dyDescent="0.25">
      <c r="A9" s="2" t="s">
        <v>9</v>
      </c>
      <c r="B9" s="2">
        <v>6</v>
      </c>
      <c r="C9" s="2">
        <v>0</v>
      </c>
      <c r="D9" s="2">
        <v>0</v>
      </c>
      <c r="E9" s="5">
        <f t="shared" si="0"/>
        <v>0.10781671159029649</v>
      </c>
    </row>
    <row r="10" spans="1:5" x14ac:dyDescent="0.25">
      <c r="A10" s="2" t="s">
        <v>10</v>
      </c>
      <c r="B10" s="2">
        <v>1855</v>
      </c>
      <c r="C10" s="2">
        <v>70</v>
      </c>
      <c r="D10" s="2">
        <v>78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136</v>
      </c>
      <c r="C16" s="2">
        <v>30</v>
      </c>
      <c r="D16" s="2">
        <v>35</v>
      </c>
      <c r="E16" s="5">
        <f xml:space="preserve"> (1/3*(B16/B$20) +1/3*(C16/C$20) + 1/3*(D16/D$20))*100</f>
        <v>31.686824705692629</v>
      </c>
    </row>
    <row r="17" spans="1:5" x14ac:dyDescent="0.25">
      <c r="A17" s="2" t="s">
        <v>7</v>
      </c>
      <c r="B17" s="2">
        <v>388</v>
      </c>
      <c r="C17" s="2">
        <v>39</v>
      </c>
      <c r="D17" s="2">
        <v>41</v>
      </c>
      <c r="E17" s="5">
        <f t="shared" ref="E17:E19" si="1" xml:space="preserve"> (1/3*(B17/B$20) +1/3*(C17/C$20) + 1/3*(D17/D$20))*100</f>
        <v>43.064943442301931</v>
      </c>
    </row>
    <row r="18" spans="1:5" x14ac:dyDescent="0.25">
      <c r="A18" s="2" t="s">
        <v>8</v>
      </c>
      <c r="B18" s="2">
        <v>7</v>
      </c>
      <c r="C18" s="2">
        <v>0</v>
      </c>
      <c r="D18" s="2">
        <v>2</v>
      </c>
      <c r="E18" s="5">
        <f t="shared" si="1"/>
        <v>0.98048701822286721</v>
      </c>
    </row>
    <row r="19" spans="1:5" x14ac:dyDescent="0.25">
      <c r="A19" s="2" t="s">
        <v>9</v>
      </c>
      <c r="B19" s="2">
        <v>2</v>
      </c>
      <c r="C19" s="2">
        <v>0</v>
      </c>
      <c r="D19" s="2">
        <v>0</v>
      </c>
      <c r="E19" s="5">
        <f t="shared" si="1"/>
        <v>3.5938903863432167E-2</v>
      </c>
    </row>
    <row r="20" spans="1:5" x14ac:dyDescent="0.25">
      <c r="A20" s="2" t="s">
        <v>10</v>
      </c>
      <c r="B20" s="2">
        <v>1855</v>
      </c>
      <c r="C20" s="2">
        <v>70</v>
      </c>
      <c r="D20" s="2">
        <v>78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B767-7E0A-4F35-A502-364C70C98B51}">
  <dimension ref="A1:E20"/>
  <sheetViews>
    <sheetView topLeftCell="A10" workbookViewId="0">
      <selection activeCell="B17" sqref="B17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22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93</v>
      </c>
      <c r="C6" s="2">
        <v>18</v>
      </c>
      <c r="D6" s="2">
        <v>3</v>
      </c>
      <c r="E6" s="5">
        <f xml:space="preserve"> (1/3*(B6/B$10) +1/3*(C6/C$10) + 1/3*(D6/D$10))*100</f>
        <v>21.744579945799455</v>
      </c>
    </row>
    <row r="7" spans="1:5" x14ac:dyDescent="0.25">
      <c r="A7" s="2" t="s">
        <v>7</v>
      </c>
      <c r="B7" s="2">
        <v>30</v>
      </c>
      <c r="C7" s="2">
        <v>15</v>
      </c>
      <c r="D7" s="2">
        <v>33</v>
      </c>
      <c r="E7" s="5">
        <f t="shared" ref="E7:E9" si="0" xml:space="preserve"> (1/3*(B7/B$10) +1/3*(C7/C$10) + 1/3*(D7/D$10))*100</f>
        <v>40.718157181571819</v>
      </c>
    </row>
    <row r="8" spans="1:5" x14ac:dyDescent="0.25">
      <c r="A8" s="2" t="s">
        <v>8</v>
      </c>
      <c r="B8" s="2">
        <v>9</v>
      </c>
      <c r="C8" s="2">
        <v>1</v>
      </c>
      <c r="D8" s="2">
        <v>0</v>
      </c>
      <c r="E8" s="5">
        <f t="shared" si="0"/>
        <v>1.25</v>
      </c>
    </row>
    <row r="9" spans="1:5" x14ac:dyDescent="0.25">
      <c r="A9" s="2" t="s">
        <v>9</v>
      </c>
      <c r="B9" s="2">
        <v>1</v>
      </c>
      <c r="C9" s="2">
        <v>1</v>
      </c>
      <c r="D9" s="2">
        <v>0</v>
      </c>
      <c r="E9" s="5">
        <f t="shared" si="0"/>
        <v>0.87962962962962965</v>
      </c>
    </row>
    <row r="10" spans="1:5" x14ac:dyDescent="0.25">
      <c r="A10" s="2" t="s">
        <v>10</v>
      </c>
      <c r="B10" s="2">
        <v>720</v>
      </c>
      <c r="C10" s="2">
        <v>40</v>
      </c>
      <c r="D10" s="2">
        <v>41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110</v>
      </c>
      <c r="C16" s="2">
        <v>31</v>
      </c>
      <c r="D16" s="2">
        <v>34</v>
      </c>
      <c r="E16" s="5">
        <f xml:space="preserve"> (1/3*(B16/B$20) +1/3*(C16/C$20) + 1/3*(D16/D$20))*100</f>
        <v>58.568202348690143</v>
      </c>
    </row>
    <row r="17" spans="1:5" x14ac:dyDescent="0.25">
      <c r="A17" s="2" t="s">
        <v>7</v>
      </c>
      <c r="B17" s="2">
        <v>0</v>
      </c>
      <c r="C17" s="2">
        <v>0</v>
      </c>
      <c r="D17" s="2">
        <v>0</v>
      </c>
      <c r="E17" s="5">
        <f t="shared" ref="E17:E19" si="1" xml:space="preserve"> (1/3*(B17/B$20) +1/3*(C17/C$20) + 1/3*(D17/D$20))*100</f>
        <v>0</v>
      </c>
    </row>
    <row r="18" spans="1:5" x14ac:dyDescent="0.25">
      <c r="A18" s="2" t="s">
        <v>8</v>
      </c>
      <c r="B18" s="2">
        <v>17</v>
      </c>
      <c r="C18" s="2">
        <v>4</v>
      </c>
      <c r="D18" s="2">
        <v>1</v>
      </c>
      <c r="E18" s="5">
        <f t="shared" si="1"/>
        <v>4.9333785004516715</v>
      </c>
    </row>
    <row r="19" spans="1:5" x14ac:dyDescent="0.25">
      <c r="A19" s="2" t="s">
        <v>9</v>
      </c>
      <c r="B19" s="2">
        <v>6</v>
      </c>
      <c r="C19" s="2">
        <v>0</v>
      </c>
      <c r="D19" s="2">
        <v>1</v>
      </c>
      <c r="E19" s="5">
        <f t="shared" si="1"/>
        <v>1.0907859078590785</v>
      </c>
    </row>
    <row r="20" spans="1:5" x14ac:dyDescent="0.25">
      <c r="A20" s="2" t="s">
        <v>10</v>
      </c>
      <c r="B20" s="2">
        <v>720</v>
      </c>
      <c r="C20" s="2">
        <v>40</v>
      </c>
      <c r="D20" s="2">
        <v>41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8551-D0D1-4ECD-BB32-94C7A5C9EB87}">
  <dimension ref="A1:E20"/>
  <sheetViews>
    <sheetView topLeftCell="A10" workbookViewId="0">
      <selection activeCell="B19" sqref="B19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23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48</v>
      </c>
      <c r="C6" s="2">
        <v>19</v>
      </c>
      <c r="D6" s="2">
        <v>8</v>
      </c>
      <c r="E6" s="5">
        <f xml:space="preserve"> (1/3*(B6/B$10) +1/3*(C6/C$10) + 1/3*(D6/D$10))*100</f>
        <v>20.763553906411047</v>
      </c>
    </row>
    <row r="7" spans="1:5" x14ac:dyDescent="0.25">
      <c r="A7" s="2" t="s">
        <v>7</v>
      </c>
      <c r="B7" s="2">
        <v>50</v>
      </c>
      <c r="C7" s="2">
        <v>24</v>
      </c>
      <c r="D7" s="2">
        <v>30</v>
      </c>
      <c r="E7" s="5">
        <f t="shared" ref="E7:E9" si="0" xml:space="preserve"> (1/3*(B7/B$10) +1/3*(C7/C$10) + 1/3*(D7/D$10))*100</f>
        <v>40.905655191369469</v>
      </c>
    </row>
    <row r="8" spans="1:5" x14ac:dyDescent="0.25">
      <c r="A8" s="2" t="s">
        <v>8</v>
      </c>
      <c r="B8" s="2">
        <v>27</v>
      </c>
      <c r="C8" s="2">
        <v>1</v>
      </c>
      <c r="D8" s="2">
        <v>1</v>
      </c>
      <c r="E8" s="5">
        <f t="shared" si="0"/>
        <v>2.4378478664192946</v>
      </c>
    </row>
    <row r="9" spans="1:5" x14ac:dyDescent="0.25">
      <c r="A9" s="2" t="s">
        <v>9</v>
      </c>
      <c r="B9" s="2">
        <v>19</v>
      </c>
      <c r="C9" s="2">
        <v>0</v>
      </c>
      <c r="D9" s="2">
        <v>1</v>
      </c>
      <c r="E9" s="5">
        <f t="shared" si="0"/>
        <v>1.4612794612794613</v>
      </c>
    </row>
    <row r="10" spans="1:5" x14ac:dyDescent="0.25">
      <c r="A10" s="2" t="s">
        <v>10</v>
      </c>
      <c r="B10" s="2">
        <v>900</v>
      </c>
      <c r="C10" s="2">
        <v>49</v>
      </c>
      <c r="D10" s="2">
        <v>44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136</v>
      </c>
      <c r="C16" s="2">
        <v>36</v>
      </c>
      <c r="D16" s="2">
        <v>35</v>
      </c>
      <c r="E16" s="5">
        <f xml:space="preserve"> (1/3*(B16/B$20) +1/3*(C16/C$20) + 1/3*(D16/D$20))*100</f>
        <v>56.041984470555896</v>
      </c>
    </row>
    <row r="17" spans="1:5" x14ac:dyDescent="0.25">
      <c r="A17" s="2" t="s">
        <v>7</v>
      </c>
      <c r="B17" s="2">
        <v>0</v>
      </c>
      <c r="C17" s="2">
        <v>0</v>
      </c>
      <c r="D17" s="2">
        <v>0</v>
      </c>
      <c r="E17" s="5">
        <f t="shared" ref="E17:E19" si="1" xml:space="preserve"> (1/3*(B17/B$20) +1/3*(C17/C$20) + 1/3*(D17/D$20))*100</f>
        <v>0</v>
      </c>
    </row>
    <row r="18" spans="1:5" x14ac:dyDescent="0.25">
      <c r="A18" s="2" t="s">
        <v>8</v>
      </c>
      <c r="B18" s="2">
        <v>6</v>
      </c>
      <c r="C18" s="2">
        <v>4</v>
      </c>
      <c r="D18" s="2">
        <v>4</v>
      </c>
      <c r="E18" s="5">
        <f t="shared" si="1"/>
        <v>5.9736136878994017</v>
      </c>
    </row>
    <row r="19" spans="1:5" x14ac:dyDescent="0.25">
      <c r="A19" s="2" t="s">
        <v>9</v>
      </c>
      <c r="B19" s="2">
        <v>2</v>
      </c>
      <c r="C19" s="2">
        <v>4</v>
      </c>
      <c r="D19" s="2">
        <v>1</v>
      </c>
      <c r="E19" s="5">
        <f t="shared" si="1"/>
        <v>3.5527382670239804</v>
      </c>
    </row>
    <row r="20" spans="1:5" x14ac:dyDescent="0.25">
      <c r="A20" s="2" t="s">
        <v>10</v>
      </c>
      <c r="B20" s="2">
        <v>900</v>
      </c>
      <c r="C20" s="2">
        <v>49</v>
      </c>
      <c r="D20" s="2">
        <v>44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EC31C-454A-44AD-AF09-82C4334E8ECF}">
  <dimension ref="A1:E20"/>
  <sheetViews>
    <sheetView topLeftCell="A10" workbookViewId="0">
      <selection activeCell="D20" sqref="D20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24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136</v>
      </c>
      <c r="C6" s="2">
        <v>38</v>
      </c>
      <c r="D6" s="2">
        <v>10</v>
      </c>
      <c r="E6" s="5">
        <f xml:space="preserve"> (1/3*(B6/B$10) +1/3*(C6/C$10) + 1/3*(D6/D$10))*100</f>
        <v>35.186389837552632</v>
      </c>
    </row>
    <row r="7" spans="1:5" x14ac:dyDescent="0.25">
      <c r="A7" s="2" t="s">
        <v>7</v>
      </c>
      <c r="B7" s="2">
        <v>64</v>
      </c>
      <c r="C7" s="2">
        <v>23</v>
      </c>
      <c r="D7" s="2">
        <v>40</v>
      </c>
      <c r="E7" s="5">
        <f t="shared" ref="E7:E9" si="0" xml:space="preserve"> (1/3*(B7/B$10) +1/3*(C7/C$10) + 1/3*(D7/D$10))*100</f>
        <v>41.767405720894089</v>
      </c>
    </row>
    <row r="8" spans="1:5" x14ac:dyDescent="0.25">
      <c r="A8" s="2" t="s">
        <v>8</v>
      </c>
      <c r="B8" s="2">
        <v>8</v>
      </c>
      <c r="C8" s="2">
        <v>2</v>
      </c>
      <c r="D8" s="2">
        <v>1</v>
      </c>
      <c r="E8" s="5">
        <f t="shared" si="0"/>
        <v>2.2149039590900053</v>
      </c>
    </row>
    <row r="9" spans="1:5" x14ac:dyDescent="0.25">
      <c r="A9" s="2" t="s">
        <v>9</v>
      </c>
      <c r="B9" s="2">
        <v>10</v>
      </c>
      <c r="C9" s="2">
        <v>1</v>
      </c>
      <c r="D9" s="2">
        <v>0</v>
      </c>
      <c r="E9" s="5">
        <f t="shared" si="0"/>
        <v>1.2097721400046981</v>
      </c>
    </row>
    <row r="10" spans="1:5" x14ac:dyDescent="0.25">
      <c r="A10" s="2" t="s">
        <v>10</v>
      </c>
      <c r="B10" s="2">
        <v>473</v>
      </c>
      <c r="C10" s="2">
        <v>66</v>
      </c>
      <c r="D10" s="2">
        <v>52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173</v>
      </c>
      <c r="C16" s="2">
        <v>44</v>
      </c>
      <c r="D16" s="2">
        <v>23</v>
      </c>
      <c r="E16" s="5">
        <f xml:space="preserve"> (1/3*(B16/B$20) +1/3*(C16/C$20) + 1/3*(D16/D$20))*100</f>
        <v>49.1574962505195</v>
      </c>
    </row>
    <row r="17" spans="1:5" x14ac:dyDescent="0.25">
      <c r="A17" s="2" t="s">
        <v>7</v>
      </c>
      <c r="B17" s="2">
        <v>43</v>
      </c>
      <c r="C17" s="2">
        <v>16</v>
      </c>
      <c r="D17" s="2">
        <v>25</v>
      </c>
      <c r="E17" s="5">
        <f t="shared" ref="E17:E19" si="1" xml:space="preserve"> (1/3*(B17/B$20) +1/3*(C17/C$20) + 1/3*(D17/D$20))*100</f>
        <v>27.136752136752136</v>
      </c>
    </row>
    <row r="18" spans="1:5" x14ac:dyDescent="0.25">
      <c r="A18" s="2" t="s">
        <v>8</v>
      </c>
      <c r="B18" s="2">
        <v>1</v>
      </c>
      <c r="C18" s="2">
        <v>0</v>
      </c>
      <c r="D18" s="2">
        <v>2</v>
      </c>
      <c r="E18" s="5">
        <f t="shared" si="1"/>
        <v>1.3525234455467015</v>
      </c>
    </row>
    <row r="19" spans="1:5" x14ac:dyDescent="0.25">
      <c r="A19" s="2" t="s">
        <v>9</v>
      </c>
      <c r="B19" s="2">
        <v>1</v>
      </c>
      <c r="C19" s="2">
        <v>1</v>
      </c>
      <c r="D19" s="2">
        <v>1</v>
      </c>
      <c r="E19" s="5">
        <f t="shared" si="1"/>
        <v>1.2165483095715655</v>
      </c>
    </row>
    <row r="20" spans="1:5" x14ac:dyDescent="0.25">
      <c r="A20" s="2" t="s">
        <v>10</v>
      </c>
      <c r="B20" s="2">
        <v>473</v>
      </c>
      <c r="C20" s="2">
        <v>66</v>
      </c>
      <c r="D20" s="2">
        <v>52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36F2-4594-444E-AE1E-103679F7BC55}">
  <dimension ref="A1:E20"/>
  <sheetViews>
    <sheetView topLeftCell="A10" workbookViewId="0">
      <selection activeCell="G19" sqref="G19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25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120</v>
      </c>
      <c r="C6" s="2">
        <v>25</v>
      </c>
      <c r="D6" s="2">
        <v>12</v>
      </c>
      <c r="E6" s="5">
        <f xml:space="preserve"> (1/3*(B6/B$10) +1/3*(C6/C$10) + 1/3*(D6/D$10))*100</f>
        <v>27.072190125453439</v>
      </c>
    </row>
    <row r="7" spans="1:5" x14ac:dyDescent="0.25">
      <c r="A7" s="2" t="s">
        <v>7</v>
      </c>
      <c r="B7" s="2">
        <v>46</v>
      </c>
      <c r="C7" s="2">
        <v>33</v>
      </c>
      <c r="D7" s="2">
        <v>26</v>
      </c>
      <c r="E7" s="5">
        <f t="shared" ref="E7:E9" si="0" xml:space="preserve"> (1/3*(B7/B$10) +1/3*(C7/C$10) + 1/3*(D7/D$10))*100</f>
        <v>39.556425903012546</v>
      </c>
    </row>
    <row r="8" spans="1:5" x14ac:dyDescent="0.25">
      <c r="A8" s="2" t="s">
        <v>8</v>
      </c>
      <c r="B8" s="2">
        <v>7</v>
      </c>
      <c r="C8" s="2">
        <v>1</v>
      </c>
      <c r="D8" s="2">
        <v>0</v>
      </c>
      <c r="E8" s="5">
        <f t="shared" si="0"/>
        <v>0.79015966112740299</v>
      </c>
    </row>
    <row r="9" spans="1:5" x14ac:dyDescent="0.25">
      <c r="A9" s="2" t="s">
        <v>9</v>
      </c>
      <c r="B9" s="2">
        <v>10</v>
      </c>
      <c r="C9" s="2">
        <v>0</v>
      </c>
      <c r="D9" s="2">
        <v>0</v>
      </c>
      <c r="E9" s="5">
        <f t="shared" si="0"/>
        <v>0.36075036075036071</v>
      </c>
    </row>
    <row r="10" spans="1:5" x14ac:dyDescent="0.25">
      <c r="A10" s="2" t="s">
        <v>10</v>
      </c>
      <c r="B10" s="2">
        <v>924</v>
      </c>
      <c r="C10" s="2">
        <v>62</v>
      </c>
      <c r="D10" s="2">
        <v>43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172</v>
      </c>
      <c r="C16" s="2">
        <v>49</v>
      </c>
      <c r="D16" s="2">
        <v>33</v>
      </c>
      <c r="E16" s="5">
        <f xml:space="preserve"> (1/3*(B16/B$20) +1/3*(C16/C$20) + 1/3*(D16/D$20))*100</f>
        <v>58.13038757524879</v>
      </c>
    </row>
    <row r="17" spans="1:5" x14ac:dyDescent="0.25">
      <c r="A17" s="2" t="s">
        <v>7</v>
      </c>
      <c r="B17" s="2">
        <v>0</v>
      </c>
      <c r="C17" s="2">
        <v>0</v>
      </c>
      <c r="D17" s="2">
        <v>0</v>
      </c>
      <c r="E17" s="5">
        <f t="shared" ref="E17:E19" si="1" xml:space="preserve"> (1/3*(B17/B$20) +1/3*(C17/C$20) + 1/3*(D17/D$20))*100</f>
        <v>0</v>
      </c>
    </row>
    <row r="18" spans="1:5" x14ac:dyDescent="0.25">
      <c r="A18" s="2" t="s">
        <v>8</v>
      </c>
      <c r="B18" s="2">
        <v>5</v>
      </c>
      <c r="C18" s="2">
        <v>7</v>
      </c>
      <c r="D18" s="2">
        <v>4</v>
      </c>
      <c r="E18" s="5">
        <f t="shared" si="1"/>
        <v>7.0445912343886832</v>
      </c>
    </row>
    <row r="19" spans="1:5" x14ac:dyDescent="0.25">
      <c r="A19" s="2" t="s">
        <v>9</v>
      </c>
      <c r="B19" s="2">
        <v>6</v>
      </c>
      <c r="C19" s="2">
        <v>3</v>
      </c>
      <c r="D19" s="2">
        <v>1</v>
      </c>
      <c r="E19" s="5">
        <f t="shared" si="1"/>
        <v>2.6045472407062804</v>
      </c>
    </row>
    <row r="20" spans="1:5" x14ac:dyDescent="0.25">
      <c r="A20" s="2" t="s">
        <v>10</v>
      </c>
      <c r="B20" s="2">
        <v>924</v>
      </c>
      <c r="C20" s="2">
        <v>62</v>
      </c>
      <c r="D20" s="2">
        <v>43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FE76-2898-4B80-963D-D42125E46E9E}">
  <dimension ref="A1:E20"/>
  <sheetViews>
    <sheetView topLeftCell="A11" workbookViewId="0">
      <selection activeCell="C20" sqref="C20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26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24</v>
      </c>
      <c r="C6" s="2">
        <v>4</v>
      </c>
      <c r="D6" s="2">
        <v>5</v>
      </c>
      <c r="E6" s="5">
        <f xml:space="preserve"> (1/3*(B6/B$10) +1/3*(C6/C$10) + 1/3*(D6/D$10))*100</f>
        <v>13.571805864070891</v>
      </c>
    </row>
    <row r="7" spans="1:5" x14ac:dyDescent="0.25">
      <c r="A7" s="2" t="s">
        <v>7</v>
      </c>
      <c r="B7" s="2">
        <v>83</v>
      </c>
      <c r="C7" s="2">
        <v>18</v>
      </c>
      <c r="D7" s="2">
        <v>17</v>
      </c>
      <c r="E7" s="5">
        <f t="shared" ref="E7:E9" si="0" xml:space="preserve"> (1/3*(B7/B$10) +1/3*(C7/C$10) + 1/3*(D7/D$10))*100</f>
        <v>52.627253734018119</v>
      </c>
    </row>
    <row r="8" spans="1:5" x14ac:dyDescent="0.25">
      <c r="A8" s="2" t="s">
        <v>8</v>
      </c>
      <c r="B8" s="2">
        <v>0</v>
      </c>
      <c r="C8" s="2">
        <v>0</v>
      </c>
      <c r="D8" s="2">
        <v>0</v>
      </c>
      <c r="E8" s="5">
        <f t="shared" si="0"/>
        <v>0</v>
      </c>
    </row>
    <row r="9" spans="1:5" x14ac:dyDescent="0.25">
      <c r="A9" s="2" t="s">
        <v>9</v>
      </c>
      <c r="B9" s="2">
        <v>3</v>
      </c>
      <c r="C9" s="2">
        <v>1</v>
      </c>
      <c r="D9" s="2">
        <v>2</v>
      </c>
      <c r="E9" s="5">
        <f t="shared" si="0"/>
        <v>4.0580181760730438</v>
      </c>
    </row>
    <row r="10" spans="1:5" x14ac:dyDescent="0.25">
      <c r="A10" s="2" t="s">
        <v>10</v>
      </c>
      <c r="B10" s="2">
        <v>439</v>
      </c>
      <c r="C10" s="2">
        <v>23</v>
      </c>
      <c r="D10" s="2">
        <v>28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99</v>
      </c>
      <c r="C16" s="2">
        <v>21</v>
      </c>
      <c r="D16" s="2">
        <v>20</v>
      </c>
      <c r="E16" s="5">
        <f xml:space="preserve"> (1/3*(B16/B$20) +1/3*(C16/C$20) + 1/3*(D16/D$20))*100</f>
        <v>61.761390700679584</v>
      </c>
    </row>
    <row r="17" spans="1:5" x14ac:dyDescent="0.25">
      <c r="A17" s="2" t="s">
        <v>7</v>
      </c>
      <c r="B17" s="2">
        <v>0</v>
      </c>
      <c r="C17" s="2">
        <v>0</v>
      </c>
      <c r="D17" s="2">
        <v>0</v>
      </c>
      <c r="E17" s="5">
        <f t="shared" ref="E17:E19" si="1" xml:space="preserve"> (1/3*(B17/B$20) +1/3*(C17/C$20) + 1/3*(D17/D$20))*100</f>
        <v>0</v>
      </c>
    </row>
    <row r="18" spans="1:5" x14ac:dyDescent="0.25">
      <c r="A18" s="2" t="s">
        <v>8</v>
      </c>
      <c r="B18" s="2">
        <v>7</v>
      </c>
      <c r="C18" s="2">
        <v>1</v>
      </c>
      <c r="D18" s="2">
        <v>2</v>
      </c>
      <c r="E18" s="5">
        <f t="shared" si="1"/>
        <v>4.3617387531421397</v>
      </c>
    </row>
    <row r="19" spans="1:5" x14ac:dyDescent="0.25">
      <c r="A19" s="2" t="s">
        <v>9</v>
      </c>
      <c r="B19" s="2">
        <v>4</v>
      </c>
      <c r="C19" s="2">
        <v>1</v>
      </c>
      <c r="D19" s="2">
        <v>2</v>
      </c>
      <c r="E19" s="5">
        <f t="shared" si="1"/>
        <v>4.133948320340318</v>
      </c>
    </row>
    <row r="20" spans="1:5" x14ac:dyDescent="0.25">
      <c r="A20" s="2" t="s">
        <v>10</v>
      </c>
      <c r="B20" s="2">
        <v>439</v>
      </c>
      <c r="C20" s="2">
        <v>23</v>
      </c>
      <c r="D20" s="2">
        <v>28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96A6-1547-4FFC-ABE7-19CF14845A80}">
  <dimension ref="A1:M23"/>
  <sheetViews>
    <sheetView tabSelected="1" topLeftCell="A8" workbookViewId="0">
      <selection activeCell="A22" sqref="A22"/>
    </sheetView>
  </sheetViews>
  <sheetFormatPr defaultRowHeight="15" x14ac:dyDescent="0.25"/>
  <cols>
    <col min="1" max="1" width="22.28515625" customWidth="1"/>
    <col min="2" max="3" width="12.42578125" style="9" customWidth="1"/>
    <col min="4" max="4" width="9.140625" style="9"/>
    <col min="8" max="10" width="9.140625" style="9"/>
  </cols>
  <sheetData>
    <row r="1" spans="1:13" x14ac:dyDescent="0.25">
      <c r="A1" t="s">
        <v>27</v>
      </c>
    </row>
    <row r="4" spans="1:13" x14ac:dyDescent="0.25">
      <c r="A4" s="13" t="s">
        <v>28</v>
      </c>
      <c r="B4" s="20" t="s">
        <v>6</v>
      </c>
      <c r="C4" s="20"/>
      <c r="D4" s="20"/>
      <c r="E4" s="13" t="s">
        <v>7</v>
      </c>
      <c r="F4" s="13"/>
      <c r="G4" s="17"/>
      <c r="H4" s="20" t="s">
        <v>29</v>
      </c>
      <c r="I4" s="20"/>
      <c r="J4" s="20"/>
      <c r="K4" s="13" t="s">
        <v>30</v>
      </c>
      <c r="L4" s="13"/>
      <c r="M4" s="13"/>
    </row>
    <row r="5" spans="1:13" x14ac:dyDescent="0.25">
      <c r="A5" s="21"/>
      <c r="B5" s="10" t="s">
        <v>31</v>
      </c>
      <c r="C5" s="10" t="s">
        <v>32</v>
      </c>
      <c r="D5" s="10" t="s">
        <v>4</v>
      </c>
      <c r="E5" s="6" t="s">
        <v>31</v>
      </c>
      <c r="F5" s="6" t="s">
        <v>32</v>
      </c>
      <c r="G5" s="8" t="s">
        <v>4</v>
      </c>
      <c r="H5" s="5" t="s">
        <v>31</v>
      </c>
      <c r="I5" s="5" t="s">
        <v>32</v>
      </c>
      <c r="J5" s="5" t="s">
        <v>4</v>
      </c>
      <c r="K5" s="3" t="s">
        <v>31</v>
      </c>
      <c r="L5" s="3" t="s">
        <v>32</v>
      </c>
      <c r="M5" s="3" t="s">
        <v>4</v>
      </c>
    </row>
    <row r="6" spans="1:13" x14ac:dyDescent="0.25">
      <c r="A6" s="3" t="s">
        <v>33</v>
      </c>
      <c r="B6" s="5">
        <f>Alagoinhas!B6</f>
        <v>84</v>
      </c>
      <c r="C6" s="5">
        <f>Alagoinhas!C6</f>
        <v>14</v>
      </c>
      <c r="D6" s="5">
        <f>Alagoinhas!D6</f>
        <v>2</v>
      </c>
      <c r="E6" s="3">
        <f>Alagoinhas!B7</f>
        <v>56</v>
      </c>
      <c r="F6" s="7">
        <f>Alagoinhas!C7</f>
        <v>16</v>
      </c>
      <c r="G6" s="7">
        <f>Alagoinhas!D7</f>
        <v>28</v>
      </c>
      <c r="H6" s="5">
        <f>Alagoinhas!B8</f>
        <v>54</v>
      </c>
      <c r="I6" s="5">
        <f>Alagoinhas!C8</f>
        <v>0</v>
      </c>
      <c r="J6" s="5">
        <f>Alagoinhas!D8</f>
        <v>2</v>
      </c>
      <c r="K6" s="3">
        <f>Alagoinhas!B9</f>
        <v>24</v>
      </c>
      <c r="L6" s="3">
        <f>Alagoinhas!C9</f>
        <v>0</v>
      </c>
      <c r="M6" s="3">
        <f>Alagoinhas!D9</f>
        <v>1</v>
      </c>
    </row>
    <row r="7" spans="1:13" x14ac:dyDescent="0.25">
      <c r="A7" s="3" t="s">
        <v>34</v>
      </c>
      <c r="B7" s="11">
        <f>Lapa!B6</f>
        <v>69</v>
      </c>
      <c r="C7" s="5">
        <f>Lapa!C6</f>
        <v>10</v>
      </c>
      <c r="D7" s="5">
        <f>Lapa!D6</f>
        <v>5</v>
      </c>
      <c r="E7" s="3">
        <f>Lapa!B7</f>
        <v>120</v>
      </c>
      <c r="F7" s="7">
        <f>Lapa!C7</f>
        <v>20</v>
      </c>
      <c r="G7" s="7">
        <f>Lapa!D7</f>
        <v>26</v>
      </c>
      <c r="H7" s="5">
        <f>Lapa!B8</f>
        <v>15</v>
      </c>
      <c r="I7" s="5">
        <f>Lapa!C8</f>
        <v>1</v>
      </c>
      <c r="J7" s="5">
        <f>Lapa!D8</f>
        <v>4</v>
      </c>
      <c r="K7" s="3">
        <f>Lapa!B9</f>
        <v>31</v>
      </c>
      <c r="L7" s="3">
        <f>Lapa!C9</f>
        <v>4</v>
      </c>
      <c r="M7" s="3">
        <f>Lapa!D9</f>
        <v>0</v>
      </c>
    </row>
    <row r="8" spans="1:13" x14ac:dyDescent="0.25">
      <c r="A8" s="3" t="s">
        <v>35</v>
      </c>
      <c r="B8" s="5">
        <f>Catu!B6</f>
        <v>209</v>
      </c>
      <c r="C8" s="5">
        <f>Catu!C6</f>
        <v>52</v>
      </c>
      <c r="D8" s="5">
        <f>Catu!D6</f>
        <v>10</v>
      </c>
      <c r="E8" s="3">
        <f>Catu!B7</f>
        <v>160</v>
      </c>
      <c r="F8" s="7">
        <f>Catu!C7</f>
        <v>38</v>
      </c>
      <c r="G8" s="7">
        <f>Catu!D7</f>
        <v>56</v>
      </c>
      <c r="H8" s="5">
        <f>Catu!B8</f>
        <v>71</v>
      </c>
      <c r="I8" s="5">
        <f>Catu!C8</f>
        <v>0</v>
      </c>
      <c r="J8" s="5">
        <f>Catu!D8</f>
        <v>5</v>
      </c>
      <c r="K8" s="3">
        <f>Catu!B9</f>
        <v>32</v>
      </c>
      <c r="L8" s="3">
        <f>Catu!C9</f>
        <v>1</v>
      </c>
      <c r="M8" s="3">
        <f>Catu!D9</f>
        <v>2</v>
      </c>
    </row>
    <row r="9" spans="1:13" x14ac:dyDescent="0.25">
      <c r="A9" s="3" t="s">
        <v>36</v>
      </c>
      <c r="B9" s="5">
        <f>Mangabeira!B6</f>
        <v>111</v>
      </c>
      <c r="C9" s="5">
        <f>Mangabeira!C6</f>
        <v>33</v>
      </c>
      <c r="D9" s="5">
        <f>Mangabeira!D6</f>
        <v>13</v>
      </c>
      <c r="E9" s="3">
        <f>Mangabeira!B7</f>
        <v>90</v>
      </c>
      <c r="F9" s="7">
        <f>Mangabeira!C7</f>
        <v>18</v>
      </c>
      <c r="G9" s="7">
        <f>Mangabeira!D7</f>
        <v>32</v>
      </c>
      <c r="H9" s="5">
        <f>Mangabeira!B8</f>
        <v>21</v>
      </c>
      <c r="I9" s="5">
        <f>Mangabeira!C8</f>
        <v>0</v>
      </c>
      <c r="J9" s="5">
        <f>Mangabeira!D8</f>
        <v>2</v>
      </c>
      <c r="K9" s="3">
        <f>Mangabeira!B9</f>
        <v>18</v>
      </c>
      <c r="L9" s="3">
        <f>Mangabeira!C9</f>
        <v>0</v>
      </c>
      <c r="M9" s="3">
        <f>Mangabeira!D9</f>
        <v>0</v>
      </c>
    </row>
    <row r="10" spans="1:13" x14ac:dyDescent="0.25">
      <c r="A10" s="3" t="s">
        <v>37</v>
      </c>
      <c r="B10" s="5">
        <f>Guanambi!B6</f>
        <v>607</v>
      </c>
      <c r="C10" s="5">
        <f>Guanambi!C6</f>
        <v>65</v>
      </c>
      <c r="D10" s="5">
        <f>Guanambi!D6</f>
        <v>18</v>
      </c>
      <c r="E10" s="3">
        <f>Guanambi!B7</f>
        <v>246</v>
      </c>
      <c r="F10" s="7">
        <f>Guanambi!C7</f>
        <v>27</v>
      </c>
      <c r="G10" s="7">
        <f>Guanambi!D7</f>
        <v>80</v>
      </c>
      <c r="H10" s="5">
        <f>Guanambi!B8</f>
        <v>82</v>
      </c>
      <c r="I10" s="5">
        <f>Guanambi!C8</f>
        <v>3</v>
      </c>
      <c r="J10" s="5">
        <f>Guanambi!D8</f>
        <v>5</v>
      </c>
      <c r="K10" s="3">
        <f>Guanambi!B9</f>
        <v>76</v>
      </c>
      <c r="L10" s="3">
        <f>Guanambi!C9</f>
        <v>0</v>
      </c>
      <c r="M10" s="3">
        <f>Guanambi!D9</f>
        <v>0</v>
      </c>
    </row>
    <row r="11" spans="1:13" x14ac:dyDescent="0.25">
      <c r="A11" s="3" t="s">
        <v>38</v>
      </c>
      <c r="B11" s="5">
        <f>Itaberaba!B6</f>
        <v>14</v>
      </c>
      <c r="C11" s="5">
        <f>Itaberaba!C6</f>
        <v>13</v>
      </c>
      <c r="D11" s="5">
        <f>Itaberaba!D6</f>
        <v>1</v>
      </c>
      <c r="E11" s="3">
        <f>Itaberaba!B7</f>
        <v>66</v>
      </c>
      <c r="F11" s="7">
        <f>Itaberaba!C7</f>
        <v>14</v>
      </c>
      <c r="G11" s="7">
        <f>Itaberaba!D7</f>
        <v>20</v>
      </c>
      <c r="H11" s="5">
        <f>Itaberaba!B8</f>
        <v>4</v>
      </c>
      <c r="I11" s="5">
        <f>Itaberaba!C8</f>
        <v>1</v>
      </c>
      <c r="J11" s="5">
        <f>Itaberaba!D8</f>
        <v>2</v>
      </c>
      <c r="K11" s="3">
        <f>Itaberaba!B9</f>
        <v>1</v>
      </c>
      <c r="L11" s="3">
        <f>Itaberaba!C9</f>
        <v>0</v>
      </c>
      <c r="M11" s="3">
        <f>Itaberaba!D9</f>
        <v>1</v>
      </c>
    </row>
    <row r="12" spans="1:13" x14ac:dyDescent="0.25">
      <c r="A12" s="3" t="s">
        <v>39</v>
      </c>
      <c r="B12" s="5">
        <f>Itapetinga!B6</f>
        <v>43</v>
      </c>
      <c r="C12" s="5">
        <f>Itapetinga!C6</f>
        <v>17</v>
      </c>
      <c r="D12" s="5">
        <f>Itapetinga!D6</f>
        <v>4</v>
      </c>
      <c r="E12" s="3">
        <f>Itapetinga!B7</f>
        <v>31</v>
      </c>
      <c r="F12" s="7">
        <f>Itapetinga!C7</f>
        <v>27</v>
      </c>
      <c r="G12" s="7">
        <f>Itapetinga!D7</f>
        <v>36</v>
      </c>
      <c r="H12" s="5">
        <f>Itapetinga!B8</f>
        <v>7</v>
      </c>
      <c r="I12" s="5">
        <f>Itapetinga!C8</f>
        <v>0</v>
      </c>
      <c r="J12" s="5">
        <f>Itapetinga!D8</f>
        <v>1</v>
      </c>
      <c r="K12" s="3">
        <f>Itapetinga!B9</f>
        <v>9</v>
      </c>
      <c r="L12" s="3">
        <f>Itapetinga!C9</f>
        <v>3</v>
      </c>
      <c r="M12" s="3">
        <f>Itapetinga!D9</f>
        <v>2</v>
      </c>
    </row>
    <row r="13" spans="1:13" x14ac:dyDescent="0.25">
      <c r="A13" s="3" t="s">
        <v>40</v>
      </c>
      <c r="B13" s="5">
        <f>Reitoria!B6</f>
        <v>0</v>
      </c>
      <c r="C13" s="5">
        <f>Reitoria!C6</f>
        <v>0</v>
      </c>
      <c r="D13" s="5">
        <f>Reitoria!D6</f>
        <v>20</v>
      </c>
      <c r="E13" s="3">
        <f>Reitoria!B7</f>
        <v>0</v>
      </c>
      <c r="F13" s="7">
        <f>Reitoria!C7</f>
        <v>2</v>
      </c>
      <c r="G13" s="7">
        <f>Reitoria!D7</f>
        <v>111</v>
      </c>
      <c r="H13" s="5">
        <f>Reitoria!B8</f>
        <v>0</v>
      </c>
      <c r="I13" s="5">
        <f>Reitoria!C8</f>
        <v>0</v>
      </c>
      <c r="J13" s="5">
        <f>Reitoria!D8</f>
        <v>4</v>
      </c>
      <c r="K13" s="3">
        <f>Reitoria!B9</f>
        <v>0</v>
      </c>
      <c r="L13" s="3">
        <f>Reitoria!C9</f>
        <v>0</v>
      </c>
      <c r="M13" s="3">
        <f>Reitoria!D9</f>
        <v>1</v>
      </c>
    </row>
    <row r="14" spans="1:13" x14ac:dyDescent="0.25">
      <c r="A14" s="3" t="s">
        <v>41</v>
      </c>
      <c r="B14" s="5">
        <f>'Santa Inês'!B6</f>
        <v>452</v>
      </c>
      <c r="C14" s="5">
        <f>'Santa Inês'!C6</f>
        <v>56</v>
      </c>
      <c r="D14" s="5">
        <f>'Santa Inês'!D6</f>
        <v>22</v>
      </c>
      <c r="E14" s="3">
        <f>'Santa Inês'!B7</f>
        <v>106</v>
      </c>
      <c r="F14" s="7">
        <f>'Santa Inês'!C7</f>
        <v>27</v>
      </c>
      <c r="G14" s="7">
        <f>'Santa Inês'!D7</f>
        <v>36</v>
      </c>
      <c r="H14" s="5">
        <f>'Santa Inês'!B8</f>
        <v>21</v>
      </c>
      <c r="I14" s="5">
        <f>'Santa Inês'!C8</f>
        <v>2</v>
      </c>
      <c r="J14" s="5">
        <f>'Santa Inês'!D8</f>
        <v>6</v>
      </c>
      <c r="K14" s="3">
        <f>'Santa Inês'!B9</f>
        <v>17</v>
      </c>
      <c r="L14" s="3">
        <f>'Santa Inês'!C9</f>
        <v>1</v>
      </c>
      <c r="M14" s="3">
        <f>'Santa Inês'!D9</f>
        <v>0</v>
      </c>
    </row>
    <row r="15" spans="1:13" x14ac:dyDescent="0.25">
      <c r="A15" s="3" t="s">
        <v>42</v>
      </c>
      <c r="B15" s="5">
        <f>'Senhor do Bonfim'!B6</f>
        <v>109</v>
      </c>
      <c r="C15" s="5">
        <f>'Senhor do Bonfim'!C6</f>
        <v>23</v>
      </c>
      <c r="D15" s="5">
        <f>'Senhor do Bonfim'!D6</f>
        <v>27</v>
      </c>
      <c r="E15" s="3">
        <f>'Senhor do Bonfim'!B7</f>
        <v>398</v>
      </c>
      <c r="F15" s="7">
        <f>'Senhor do Bonfim'!C7</f>
        <v>46</v>
      </c>
      <c r="G15" s="7">
        <f>'Senhor do Bonfim'!D7</f>
        <v>50</v>
      </c>
      <c r="H15" s="5">
        <f>'Senhor do Bonfim'!B8</f>
        <v>20</v>
      </c>
      <c r="I15" s="5">
        <f>'Senhor do Bonfim'!C8</f>
        <v>0</v>
      </c>
      <c r="J15" s="5">
        <f>'Senhor do Bonfim'!D8</f>
        <v>1</v>
      </c>
      <c r="K15" s="3">
        <f>'Senhor do Bonfim'!B9</f>
        <v>6</v>
      </c>
      <c r="L15" s="3">
        <f>'Senhor do Bonfim'!C9</f>
        <v>0</v>
      </c>
      <c r="M15" s="3">
        <f>'Senhor do Bonfim'!D9</f>
        <v>0</v>
      </c>
    </row>
    <row r="16" spans="1:13" x14ac:dyDescent="0.25">
      <c r="A16" s="3" t="s">
        <v>43</v>
      </c>
      <c r="B16" s="5">
        <f>Serrinha!B6</f>
        <v>93</v>
      </c>
      <c r="C16" s="5">
        <f>Serrinha!C6</f>
        <v>18</v>
      </c>
      <c r="D16" s="5">
        <f>Serrinha!D6</f>
        <v>3</v>
      </c>
      <c r="E16" s="3">
        <f>Serrinha!B7</f>
        <v>30</v>
      </c>
      <c r="F16" s="7">
        <f>Serrinha!C7</f>
        <v>15</v>
      </c>
      <c r="G16" s="7">
        <f>Serrinha!D7</f>
        <v>33</v>
      </c>
      <c r="H16" s="5">
        <f>Serrinha!B8</f>
        <v>9</v>
      </c>
      <c r="I16" s="5">
        <f>Serrinha!C8</f>
        <v>1</v>
      </c>
      <c r="J16" s="5">
        <f>Serrinha!D8</f>
        <v>0</v>
      </c>
      <c r="K16" s="3">
        <f>Serrinha!B9</f>
        <v>1</v>
      </c>
      <c r="L16" s="3">
        <f>Serrinha!C9</f>
        <v>1</v>
      </c>
      <c r="M16" s="3">
        <f>Serrinha!D9</f>
        <v>0</v>
      </c>
    </row>
    <row r="17" spans="1:13" x14ac:dyDescent="0.25">
      <c r="A17" s="3" t="s">
        <v>44</v>
      </c>
      <c r="B17" s="5">
        <f>'Texeira de Freitas'!B6</f>
        <v>48</v>
      </c>
      <c r="C17" s="5">
        <f>'Texeira de Freitas'!C6</f>
        <v>19</v>
      </c>
      <c r="D17" s="5">
        <f>'Texeira de Freitas'!D6</f>
        <v>8</v>
      </c>
      <c r="E17" s="3">
        <f>'Texeira de Freitas'!B7</f>
        <v>50</v>
      </c>
      <c r="F17" s="7">
        <f>'Texeira de Freitas'!C7</f>
        <v>24</v>
      </c>
      <c r="G17" s="7">
        <f>'Texeira de Freitas'!D7</f>
        <v>30</v>
      </c>
      <c r="H17" s="5">
        <f>'Texeira de Freitas'!B8</f>
        <v>27</v>
      </c>
      <c r="I17" s="5">
        <f>'Texeira de Freitas'!C8</f>
        <v>1</v>
      </c>
      <c r="J17" s="5">
        <f>'Texeira de Freitas'!D8</f>
        <v>1</v>
      </c>
      <c r="K17" s="3">
        <f>'Texeira de Freitas'!B9</f>
        <v>19</v>
      </c>
      <c r="L17" s="3">
        <f>'Texeira de Freitas'!C9</f>
        <v>0</v>
      </c>
      <c r="M17" s="3">
        <f>'Texeira de Freitas'!D9</f>
        <v>1</v>
      </c>
    </row>
    <row r="18" spans="1:13" x14ac:dyDescent="0.25">
      <c r="A18" s="3" t="s">
        <v>45</v>
      </c>
      <c r="B18" s="5">
        <f>Uruçuca!B6</f>
        <v>136</v>
      </c>
      <c r="C18" s="5">
        <f>Uruçuca!C6</f>
        <v>38</v>
      </c>
      <c r="D18" s="5">
        <f>Uruçuca!D6</f>
        <v>10</v>
      </c>
      <c r="E18" s="3">
        <f>Uruçuca!B7</f>
        <v>64</v>
      </c>
      <c r="F18" s="7">
        <f>Uruçuca!C7</f>
        <v>23</v>
      </c>
      <c r="G18" s="7">
        <f>Uruçuca!D7</f>
        <v>40</v>
      </c>
      <c r="H18" s="5">
        <f>Uruçuca!B8</f>
        <v>8</v>
      </c>
      <c r="I18" s="5">
        <f>Uruçuca!C8</f>
        <v>2</v>
      </c>
      <c r="J18" s="5">
        <f>Uruçuca!D8</f>
        <v>1</v>
      </c>
      <c r="K18" s="3">
        <f>Uruçuca!B9</f>
        <v>10</v>
      </c>
      <c r="L18" s="3">
        <f>Uruçuca!C9</f>
        <v>1</v>
      </c>
      <c r="M18" s="3">
        <f>Uruçuca!D9</f>
        <v>0</v>
      </c>
    </row>
    <row r="19" spans="1:13" x14ac:dyDescent="0.25">
      <c r="A19" s="3" t="s">
        <v>46</v>
      </c>
      <c r="B19" s="5">
        <f>Valença!B6</f>
        <v>120</v>
      </c>
      <c r="C19" s="5">
        <f>Valença!C6</f>
        <v>25</v>
      </c>
      <c r="D19" s="5">
        <f>Valença!D6</f>
        <v>12</v>
      </c>
      <c r="E19" s="3">
        <f>Valença!B7</f>
        <v>46</v>
      </c>
      <c r="F19" s="7">
        <f>Valença!C7</f>
        <v>33</v>
      </c>
      <c r="G19" s="7">
        <f>Valença!D7</f>
        <v>26</v>
      </c>
      <c r="H19" s="5">
        <f>Valença!B8</f>
        <v>7</v>
      </c>
      <c r="I19" s="5">
        <f>Valença!C8</f>
        <v>1</v>
      </c>
      <c r="J19" s="5">
        <f>Valença!D8</f>
        <v>0</v>
      </c>
      <c r="K19" s="3">
        <f>Valença!B9</f>
        <v>10</v>
      </c>
      <c r="L19" s="3">
        <f>Valença!C9</f>
        <v>0</v>
      </c>
      <c r="M19" s="3">
        <f>Valença!D9</f>
        <v>0</v>
      </c>
    </row>
    <row r="20" spans="1:13" x14ac:dyDescent="0.25">
      <c r="A20" s="6" t="s">
        <v>47</v>
      </c>
      <c r="B20" s="10">
        <f>'Xique-Xique'!B6</f>
        <v>24</v>
      </c>
      <c r="C20" s="10">
        <f>'Xique-Xique'!C6</f>
        <v>4</v>
      </c>
      <c r="D20" s="10">
        <f>'Xique-Xique'!D6</f>
        <v>5</v>
      </c>
      <c r="E20" s="6">
        <f>'Xique-Xique'!B7</f>
        <v>83</v>
      </c>
      <c r="F20" s="8">
        <f>'Xique-Xique'!C7</f>
        <v>18</v>
      </c>
      <c r="G20" s="8">
        <f>'Xique-Xique'!D7</f>
        <v>17</v>
      </c>
      <c r="H20" s="5">
        <f>'Xique-Xique'!B8</f>
        <v>0</v>
      </c>
      <c r="I20" s="5">
        <f>'Xique-Xique'!C8</f>
        <v>0</v>
      </c>
      <c r="J20" s="5">
        <f>'Xique-Xique'!D8</f>
        <v>0</v>
      </c>
      <c r="K20" s="3">
        <f>'Xique-Xique'!B9</f>
        <v>3</v>
      </c>
      <c r="L20" s="3">
        <f>'Xique-Xique'!C9</f>
        <v>1</v>
      </c>
      <c r="M20" s="3">
        <f>'Xique-Xique'!D9</f>
        <v>2</v>
      </c>
    </row>
    <row r="21" spans="1:13" x14ac:dyDescent="0.25">
      <c r="A21" s="6" t="s">
        <v>48</v>
      </c>
      <c r="B21" s="10">
        <f t="shared" ref="B21:M21" si="0">SUM(B6:B20)</f>
        <v>2119</v>
      </c>
      <c r="C21" s="10">
        <f t="shared" si="0"/>
        <v>387</v>
      </c>
      <c r="D21" s="10">
        <f t="shared" si="0"/>
        <v>160</v>
      </c>
      <c r="E21" s="6">
        <f t="shared" si="0"/>
        <v>1546</v>
      </c>
      <c r="F21" s="8">
        <f t="shared" si="0"/>
        <v>348</v>
      </c>
      <c r="G21" s="8">
        <f t="shared" si="0"/>
        <v>621</v>
      </c>
      <c r="H21" s="5">
        <f t="shared" si="0"/>
        <v>346</v>
      </c>
      <c r="I21" s="5">
        <f t="shared" si="0"/>
        <v>12</v>
      </c>
      <c r="J21" s="5">
        <f t="shared" si="0"/>
        <v>34</v>
      </c>
      <c r="K21" s="3">
        <f t="shared" si="0"/>
        <v>257</v>
      </c>
      <c r="L21" s="3">
        <f t="shared" si="0"/>
        <v>12</v>
      </c>
      <c r="M21" s="3">
        <f t="shared" si="0"/>
        <v>10</v>
      </c>
    </row>
    <row r="22" spans="1:13" x14ac:dyDescent="0.25">
      <c r="A22" s="6" t="s">
        <v>49</v>
      </c>
      <c r="B22" s="10">
        <f>Alagoinhas!B10+Lapa!B10+Catu!B10+Mangabeira!B10+Guanambi!B10+Itaberaba!B10+Itapetinga!B10+Reitoria!B10+'Santa Inês'!B10+'Senhor do Bonfim'!B10+Serrinha!B10+'Texeira de Freitas'!B10+Uruçuca!B10+Valença!B10+'Xique-Xique'!B10</f>
        <v>12989</v>
      </c>
      <c r="C22" s="10">
        <f>Alagoinhas!C10+Lapa!C10+Catu!C10+Mangabeira!C10+Guanambi!C10+Itaberaba!C10+Itapetinga!C10+Reitoria!C10+'Santa Inês'!C10+'Senhor do Bonfim'!C10+Serrinha!C10+'Texeira de Freitas'!C10+Uruçuca!C10+Valença!C10+'Xique-Xique'!C10</f>
        <v>811</v>
      </c>
      <c r="D22" s="10">
        <f>Alagoinhas!D10+Lapa!D10+Catu!D10+Mangabeira!D10+Guanambi!D10+Itaberaba!D10+Itapetinga!D10+Reitoria!D10+'Santa Inês'!D10+'Senhor do Bonfim'!D10+Serrinha!D10+'Texeira de Freitas'!D10+Uruçuca!D10+Valença!D10+'Xique-Xique'!D10</f>
        <v>896</v>
      </c>
      <c r="E22" s="6">
        <f>Alagoinhas!B10+Lapa!B10+Catu!B10+Mangabeira!B10+Guanambi!B10+Itaberaba!B10+Itapetinga!B10+Reitoria!B10+'Santa Inês'!B10+'Senhor do Bonfim'!B10+Serrinha!B10+'Texeira de Freitas'!B10+Uruçuca!B10+Valença!B10+'Xique-Xique'!B10</f>
        <v>12989</v>
      </c>
      <c r="F22" s="6">
        <f>Alagoinhas!C10+Lapa!C10+Catu!C10+Mangabeira!C10+Guanambi!C10+Itaberaba!C10+Itapetinga!C10+Reitoria!C10+'Santa Inês'!C10+'Senhor do Bonfim'!C10+Serrinha!C10+'Texeira de Freitas'!C10+Uruçuca!C10+Valença!C10+'Xique-Xique'!C10</f>
        <v>811</v>
      </c>
      <c r="G22" s="8">
        <f>Alagoinhas!D10+Lapa!D10+Catu!D10+Mangabeira!D10+Guanambi!D10+Itaberaba!D10+Itapetinga!D10+Reitoria!D10+'Santa Inês'!D10+'Senhor do Bonfim'!D10+Serrinha!D10+'Texeira de Freitas'!D10+Uruçuca!D10+Valença!D10+'Xique-Xique'!D10</f>
        <v>896</v>
      </c>
      <c r="H22" s="5">
        <f>Alagoinhas!B10+Lapa!B10+Catu!B10+Mangabeira!B10+Guanambi!B10+Itaberaba!B10+Itapetinga!B10+Reitoria!B10+'Santa Inês'!B10+'Senhor do Bonfim'!B10+Serrinha!B10+'Texeira de Freitas'!B10+Uruçuca!B10+Valença!B10+'Xique-Xique'!B10</f>
        <v>12989</v>
      </c>
      <c r="I22" s="5">
        <f>Alagoinhas!C10+Lapa!C10+Catu!C10+Mangabeira!C10+Guanambi!C10+Itaberaba!C10+Itapetinga!C10+Reitoria!C10+'Santa Inês'!C10+'Senhor do Bonfim'!C10+Serrinha!C10+'Texeira de Freitas'!C10+Uruçuca!C10+Valença!C10+'Xique-Xique'!C10</f>
        <v>811</v>
      </c>
      <c r="J22" s="5">
        <f>Alagoinhas!D10+Lapa!D10+Catu!D10+Mangabeira!D10+Guanambi!D10+Itaberaba!D10+Itapetinga!D10+Reitoria!D10+'Santa Inês'!D10+'Senhor do Bonfim'!D10+Serrinha!D10+'Texeira de Freitas'!D10+Uruçuca!D10+Valença!D10+'Xique-Xique'!D10</f>
        <v>896</v>
      </c>
      <c r="K22" s="3">
        <f>Alagoinhas!B10+Lapa!B10+Catu!B10+Mangabeira!B10+Guanambi!B10+Itaberaba!B10+Itapetinga!B10+Reitoria!B10+'Santa Inês'!B10+'Senhor do Bonfim'!B10+Serrinha!B10+'Texeira de Freitas'!B10+Uruçuca!B10+Valença!B10+'Xique-Xique'!B10</f>
        <v>12989</v>
      </c>
      <c r="L22" s="3">
        <f>Alagoinhas!C10+Lapa!C10+Catu!C10+Mangabeira!C10+Guanambi!C10+Itaberaba!C10+Itapetinga!C10+Reitoria!C10+'Santa Inês'!C10+'Senhor do Bonfim'!C10+Serrinha!C10+'Texeira de Freitas'!C10+Uruçuca!C10+Valença!C10+'Xique-Xique'!C10</f>
        <v>811</v>
      </c>
      <c r="M22" s="3">
        <f>Alagoinhas!D10+Lapa!D10+Catu!D10+Mangabeira!D10+Guanambi!D10+Itaberaba!D10+Itapetinga!D10+Reitoria!D10+'Santa Inês'!D10+'Senhor do Bonfim'!D10+Serrinha!D10+'Texeira de Freitas'!D10+Uruçuca!D10+Valença!D10+'Xique-Xique'!D10</f>
        <v>896</v>
      </c>
    </row>
    <row r="23" spans="1:13" x14ac:dyDescent="0.25">
      <c r="A23" s="3" t="s">
        <v>50</v>
      </c>
      <c r="B23" s="14">
        <f xml:space="preserve"> (1/3*(B21/B$22) +1/3*(C21/C$22) + 1/3*(D21/D$22))*100</f>
        <v>27.29660414771994</v>
      </c>
      <c r="C23" s="15"/>
      <c r="D23" s="16"/>
      <c r="E23" s="17">
        <f xml:space="preserve"> (1/3*(E21/E$22) +1/3*(F21/F$22) + 1/3*(G21/G$22))*100</f>
        <v>41.373467439950758</v>
      </c>
      <c r="F23" s="18"/>
      <c r="G23" s="18"/>
      <c r="H23" s="14">
        <f xml:space="preserve"> (1/3*(H21/H$22) +1/3*(I21/I$22) + 1/3*(J21/J$22))*100</f>
        <v>2.6460300147084075</v>
      </c>
      <c r="I23" s="15"/>
      <c r="J23" s="16"/>
      <c r="K23" s="17">
        <f xml:space="preserve"> (1/3*(K21/K$22) +1/3*(L21/L$22) + 1/3*(M21/M$22))*100</f>
        <v>1.5247744834713532</v>
      </c>
      <c r="L23" s="18"/>
      <c r="M23" s="19"/>
    </row>
  </sheetData>
  <mergeCells count="9">
    <mergeCell ref="K4:M4"/>
    <mergeCell ref="H23:J23"/>
    <mergeCell ref="K23:M23"/>
    <mergeCell ref="B4:D4"/>
    <mergeCell ref="A4:A5"/>
    <mergeCell ref="E4:G4"/>
    <mergeCell ref="B23:D23"/>
    <mergeCell ref="E23:G23"/>
    <mergeCell ref="H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9246E-FD36-4DB8-867A-6BBF2C10AC16}">
  <dimension ref="A1:E20"/>
  <sheetViews>
    <sheetView workbookViewId="0">
      <selection activeCell="D17" sqref="D17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12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69</v>
      </c>
      <c r="C6" s="2">
        <v>10</v>
      </c>
      <c r="D6" s="2">
        <v>5</v>
      </c>
      <c r="E6" s="5">
        <f xml:space="preserve"> (1/3*(B6/B$10) +1/3*(C6/C$10) + 1/3*(D6/D$10))*100</f>
        <v>14.788163986354775</v>
      </c>
    </row>
    <row r="7" spans="1:5" x14ac:dyDescent="0.25">
      <c r="A7" s="2" t="s">
        <v>7</v>
      </c>
      <c r="B7" s="2">
        <v>120</v>
      </c>
      <c r="C7" s="2">
        <v>20</v>
      </c>
      <c r="D7" s="2">
        <v>26</v>
      </c>
      <c r="E7" s="5">
        <f t="shared" ref="E7:E9" si="0" xml:space="preserve"> (1/3*(B7/B$10) +1/3*(C7/C$10) + 1/3*(D7/D$10))*100</f>
        <v>42.830165692007796</v>
      </c>
    </row>
    <row r="8" spans="1:5" x14ac:dyDescent="0.25">
      <c r="A8" s="2" t="s">
        <v>8</v>
      </c>
      <c r="B8" s="2">
        <v>15</v>
      </c>
      <c r="C8" s="2">
        <v>1</v>
      </c>
      <c r="D8" s="2">
        <v>4</v>
      </c>
      <c r="E8" s="5">
        <f t="shared" si="0"/>
        <v>4.9005543372319691</v>
      </c>
    </row>
    <row r="9" spans="1:5" x14ac:dyDescent="0.25">
      <c r="A9" s="2" t="s">
        <v>9</v>
      </c>
      <c r="B9" s="2">
        <v>31</v>
      </c>
      <c r="C9" s="2">
        <v>4</v>
      </c>
      <c r="D9" s="2">
        <v>0</v>
      </c>
      <c r="E9" s="5">
        <f t="shared" si="0"/>
        <v>4.3084490740740744</v>
      </c>
    </row>
    <row r="10" spans="1:5" x14ac:dyDescent="0.25">
      <c r="A10" s="2" t="s">
        <v>10</v>
      </c>
      <c r="B10" s="2">
        <v>768</v>
      </c>
      <c r="C10" s="2">
        <v>45</v>
      </c>
      <c r="D10" s="2">
        <v>38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218</v>
      </c>
      <c r="C16" s="2">
        <v>29</v>
      </c>
      <c r="D16" s="2">
        <v>33</v>
      </c>
      <c r="E16" s="5">
        <f xml:space="preserve"> (1/3*(B16/B$20) +1/3*(C16/C$20) + 1/3*(D16/D$20))*100</f>
        <v>59.890655458089668</v>
      </c>
    </row>
    <row r="17" spans="1:5" x14ac:dyDescent="0.25">
      <c r="A17" s="2" t="s">
        <v>7</v>
      </c>
      <c r="B17" s="2">
        <v>0</v>
      </c>
      <c r="C17" s="2">
        <v>0</v>
      </c>
      <c r="D17" s="2">
        <v>0</v>
      </c>
      <c r="E17" s="5">
        <f t="shared" ref="E17:E19" si="1" xml:space="preserve"> (1/3*(B17/B$20) +1/3*(C17/C$20) + 1/3*(D17/D$20))*100</f>
        <v>0</v>
      </c>
    </row>
    <row r="18" spans="1:5" x14ac:dyDescent="0.25">
      <c r="A18" s="2" t="s">
        <v>8</v>
      </c>
      <c r="B18" s="2">
        <v>7</v>
      </c>
      <c r="C18" s="2">
        <v>1</v>
      </c>
      <c r="D18" s="2">
        <v>1</v>
      </c>
      <c r="E18" s="5">
        <f t="shared" si="1"/>
        <v>1.9217531676413255</v>
      </c>
    </row>
    <row r="19" spans="1:5" x14ac:dyDescent="0.25">
      <c r="A19" s="2" t="s">
        <v>9</v>
      </c>
      <c r="B19" s="2">
        <v>10</v>
      </c>
      <c r="C19" s="2">
        <v>5</v>
      </c>
      <c r="D19" s="2">
        <v>1</v>
      </c>
      <c r="E19" s="5">
        <f t="shared" si="1"/>
        <v>5.0149244639376214</v>
      </c>
    </row>
    <row r="20" spans="1:5" x14ac:dyDescent="0.25">
      <c r="A20" s="2" t="s">
        <v>10</v>
      </c>
      <c r="B20" s="2">
        <v>768</v>
      </c>
      <c r="C20" s="2">
        <v>45</v>
      </c>
      <c r="D20" s="2">
        <v>38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CC727-0479-4253-BCD7-22EC2A58C2E1}">
  <dimension ref="A1:E20"/>
  <sheetViews>
    <sheetView topLeftCell="A3" workbookViewId="0">
      <selection activeCell="H21" sqref="H21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13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209</v>
      </c>
      <c r="C6" s="2">
        <v>52</v>
      </c>
      <c r="D6" s="2">
        <v>10</v>
      </c>
      <c r="E6" s="5">
        <f xml:space="preserve"> (1/3*(B6/B$10) +1/3*(C6/C$10) + 1/3*(D6/D$10))*100</f>
        <v>28.090319142265969</v>
      </c>
    </row>
    <row r="7" spans="1:5" x14ac:dyDescent="0.25">
      <c r="A7" s="2" t="s">
        <v>7</v>
      </c>
      <c r="B7" s="2">
        <v>160</v>
      </c>
      <c r="C7" s="2">
        <v>38</v>
      </c>
      <c r="D7" s="2">
        <v>56</v>
      </c>
      <c r="E7" s="5">
        <f t="shared" ref="E7:E9" si="0" xml:space="preserve"> (1/3*(B7/B$10) +1/3*(C7/C$10) + 1/3*(D7/D$10))*100</f>
        <v>40.528794908771708</v>
      </c>
    </row>
    <row r="8" spans="1:5" x14ac:dyDescent="0.25">
      <c r="A8" s="2" t="s">
        <v>8</v>
      </c>
      <c r="B8" s="2">
        <v>71</v>
      </c>
      <c r="C8" s="2">
        <v>0</v>
      </c>
      <c r="D8" s="2">
        <v>5</v>
      </c>
      <c r="E8" s="5">
        <f t="shared" si="0"/>
        <v>4.0605123274883139</v>
      </c>
    </row>
    <row r="9" spans="1:5" x14ac:dyDescent="0.25">
      <c r="A9" s="2" t="s">
        <v>9</v>
      </c>
      <c r="B9" s="2">
        <v>32</v>
      </c>
      <c r="C9" s="2">
        <v>1</v>
      </c>
      <c r="D9" s="2">
        <v>2</v>
      </c>
      <c r="E9" s="5">
        <f t="shared" si="0"/>
        <v>2.0742549167136914</v>
      </c>
    </row>
    <row r="10" spans="1:5" x14ac:dyDescent="0.25">
      <c r="A10" s="2" t="s">
        <v>10</v>
      </c>
      <c r="B10" s="2">
        <v>1167</v>
      </c>
      <c r="C10" s="2">
        <v>96</v>
      </c>
      <c r="D10" s="2">
        <v>82</v>
      </c>
      <c r="E10" s="3"/>
    </row>
    <row r="13" spans="1:5" x14ac:dyDescent="0.25">
      <c r="A13" s="4" t="s">
        <v>14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234</v>
      </c>
      <c r="C16" s="2">
        <v>46</v>
      </c>
      <c r="D16" s="2">
        <v>11</v>
      </c>
      <c r="E16" s="5">
        <f xml:space="preserve"> (1/3*(B16/B$20) +1/3*(C16/C$20) + 1/3*(D16/D$20))*100</f>
        <v>27.127571564918735</v>
      </c>
    </row>
    <row r="17" spans="1:5" x14ac:dyDescent="0.25">
      <c r="A17" s="2" t="s">
        <v>7</v>
      </c>
      <c r="B17" s="2">
        <v>210</v>
      </c>
      <c r="C17" s="2">
        <v>43</v>
      </c>
      <c r="D17" s="2">
        <v>60</v>
      </c>
      <c r="E17" s="5">
        <f t="shared" ref="E17:E19" si="1" xml:space="preserve"> (1/3*(B17/B$20) +1/3*(C17/C$20) + 1/3*(D17/D$20))*100</f>
        <v>45.319085661936306</v>
      </c>
    </row>
    <row r="18" spans="1:5" x14ac:dyDescent="0.25">
      <c r="A18" s="2" t="s">
        <v>8</v>
      </c>
      <c r="B18" s="2">
        <v>19</v>
      </c>
      <c r="C18" s="2">
        <v>2</v>
      </c>
      <c r="D18" s="2">
        <v>2</v>
      </c>
      <c r="E18" s="5">
        <f t="shared" si="1"/>
        <v>2.0501546596442828</v>
      </c>
    </row>
    <row r="19" spans="1:5" x14ac:dyDescent="0.25">
      <c r="A19" s="2" t="s">
        <v>9</v>
      </c>
      <c r="B19" s="2">
        <v>9</v>
      </c>
      <c r="C19" s="2">
        <v>0</v>
      </c>
      <c r="D19" s="2">
        <v>0</v>
      </c>
      <c r="E19" s="5">
        <f t="shared" si="1"/>
        <v>0.25706940874035988</v>
      </c>
    </row>
    <row r="20" spans="1:5" x14ac:dyDescent="0.25">
      <c r="A20" s="2" t="s">
        <v>10</v>
      </c>
      <c r="B20" s="2">
        <v>1167</v>
      </c>
      <c r="C20" s="2">
        <v>96</v>
      </c>
      <c r="D20" s="2">
        <v>82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A40C-F7C7-4367-B541-273C8C61CA3C}">
  <dimension ref="A1:E20"/>
  <sheetViews>
    <sheetView topLeftCell="A12" workbookViewId="0">
      <selection activeCell="I22" sqref="I22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15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111</v>
      </c>
      <c r="C6" s="2">
        <v>33</v>
      </c>
      <c r="D6" s="2">
        <v>13</v>
      </c>
      <c r="E6" s="5">
        <f xml:space="preserve"> (1/3*(B6/B$10) +1/3*(C6/C$10) + 1/3*(D6/D$10))*100</f>
        <v>33.013616657507477</v>
      </c>
    </row>
    <row r="7" spans="1:5" x14ac:dyDescent="0.25">
      <c r="A7" s="2" t="s">
        <v>7</v>
      </c>
      <c r="B7" s="2">
        <v>90</v>
      </c>
      <c r="C7" s="2">
        <v>18</v>
      </c>
      <c r="D7" s="2">
        <v>32</v>
      </c>
      <c r="E7" s="5">
        <f t="shared" ref="E7:E9" si="0" xml:space="preserve"> (1/3*(B7/B$10) +1/3*(C7/C$10) + 1/3*(D7/D$10))*100</f>
        <v>35.566709409537765</v>
      </c>
    </row>
    <row r="8" spans="1:5" x14ac:dyDescent="0.25">
      <c r="A8" s="2" t="s">
        <v>8</v>
      </c>
      <c r="B8" s="2">
        <v>21</v>
      </c>
      <c r="C8" s="2">
        <v>0</v>
      </c>
      <c r="D8" s="2">
        <v>2</v>
      </c>
      <c r="E8" s="5">
        <f t="shared" si="0"/>
        <v>2.0129449838187701</v>
      </c>
    </row>
    <row r="9" spans="1:5" x14ac:dyDescent="0.25">
      <c r="A9" s="2" t="s">
        <v>9</v>
      </c>
      <c r="B9" s="2">
        <v>18</v>
      </c>
      <c r="C9" s="2">
        <v>0</v>
      </c>
      <c r="D9" s="2">
        <v>0</v>
      </c>
      <c r="E9" s="5">
        <f t="shared" si="0"/>
        <v>0.58252427184466016</v>
      </c>
    </row>
    <row r="10" spans="1:5" x14ac:dyDescent="0.25">
      <c r="A10" s="2" t="s">
        <v>10</v>
      </c>
      <c r="B10" s="2">
        <v>1030</v>
      </c>
      <c r="C10" s="2">
        <v>53</v>
      </c>
      <c r="D10" s="2">
        <v>50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62</v>
      </c>
      <c r="C16" s="2">
        <v>20</v>
      </c>
      <c r="D16" s="2">
        <v>12</v>
      </c>
      <c r="E16" s="5">
        <f xml:space="preserve"> (1/3*(B16/B$20) +1/3*(C16/C$20) + 1/3*(D16/D$20))*100</f>
        <v>22.585088844110643</v>
      </c>
    </row>
    <row r="17" spans="1:5" x14ac:dyDescent="0.25">
      <c r="A17" s="2" t="s">
        <v>7</v>
      </c>
      <c r="B17" s="2">
        <v>169</v>
      </c>
      <c r="C17" s="2">
        <v>26</v>
      </c>
      <c r="D17" s="2">
        <v>34</v>
      </c>
      <c r="E17" s="5">
        <f t="shared" ref="E17:E19" si="1" xml:space="preserve"> (1/3*(B17/B$20) +1/3*(C17/C$20) + 1/3*(D17/D$20))*100</f>
        <v>44.488123587958725</v>
      </c>
    </row>
    <row r="18" spans="1:5" x14ac:dyDescent="0.25">
      <c r="A18" s="2" t="s">
        <v>8</v>
      </c>
      <c r="B18" s="2">
        <v>6</v>
      </c>
      <c r="C18" s="2">
        <v>2</v>
      </c>
      <c r="D18" s="2">
        <v>1</v>
      </c>
      <c r="E18" s="5">
        <f t="shared" si="1"/>
        <v>2.1187030591683453</v>
      </c>
    </row>
    <row r="19" spans="1:5" x14ac:dyDescent="0.25">
      <c r="A19" s="2" t="s">
        <v>9</v>
      </c>
      <c r="B19" s="2">
        <v>3</v>
      </c>
      <c r="C19" s="2">
        <v>3</v>
      </c>
      <c r="D19" s="2">
        <v>0</v>
      </c>
      <c r="E19" s="5">
        <f t="shared" si="1"/>
        <v>1.9838798314709651</v>
      </c>
    </row>
    <row r="20" spans="1:5" x14ac:dyDescent="0.25">
      <c r="A20" s="2" t="s">
        <v>10</v>
      </c>
      <c r="B20" s="2">
        <v>1030</v>
      </c>
      <c r="C20" s="2">
        <v>53</v>
      </c>
      <c r="D20" s="2">
        <v>50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4D98D-A163-4D75-9D22-EE8FCABC81E0}">
  <dimension ref="A1:E20"/>
  <sheetViews>
    <sheetView topLeftCell="A11" workbookViewId="0">
      <selection activeCell="E23" sqref="E23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16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607</v>
      </c>
      <c r="C6" s="2">
        <v>65</v>
      </c>
      <c r="D6" s="2">
        <v>18</v>
      </c>
      <c r="E6" s="5">
        <f xml:space="preserve"> (1/3*(B6/B$10) +1/3*(C6/C$10) + 1/3*(D6/D$10))*100</f>
        <v>41.210512645329686</v>
      </c>
    </row>
    <row r="7" spans="1:5" x14ac:dyDescent="0.25">
      <c r="A7" s="2" t="s">
        <v>7</v>
      </c>
      <c r="B7" s="2">
        <v>246</v>
      </c>
      <c r="C7" s="2">
        <v>27</v>
      </c>
      <c r="D7" s="2">
        <v>80</v>
      </c>
      <c r="E7" s="5">
        <f t="shared" ref="E7:E9" si="0" xml:space="preserve"> (1/3*(B7/B$10) +1/3*(C7/C$10) + 1/3*(D7/D$10))*100</f>
        <v>39.572349504869699</v>
      </c>
    </row>
    <row r="8" spans="1:5" x14ac:dyDescent="0.25">
      <c r="A8" s="2" t="s">
        <v>8</v>
      </c>
      <c r="B8" s="2">
        <v>82</v>
      </c>
      <c r="C8" s="2">
        <v>3</v>
      </c>
      <c r="D8" s="2">
        <v>5</v>
      </c>
      <c r="E8" s="5">
        <f t="shared" si="0"/>
        <v>4.4208407534876715</v>
      </c>
    </row>
    <row r="9" spans="1:5" x14ac:dyDescent="0.25">
      <c r="A9" s="2" t="s">
        <v>9</v>
      </c>
      <c r="B9" s="2">
        <v>76</v>
      </c>
      <c r="C9" s="2">
        <v>0</v>
      </c>
      <c r="D9" s="2">
        <v>0</v>
      </c>
      <c r="E9" s="5">
        <f t="shared" si="0"/>
        <v>1.7175141242937852</v>
      </c>
    </row>
    <row r="10" spans="1:5" x14ac:dyDescent="0.25">
      <c r="A10" s="2" t="s">
        <v>10</v>
      </c>
      <c r="B10" s="2">
        <v>1475</v>
      </c>
      <c r="C10" s="2">
        <v>99</v>
      </c>
      <c r="D10" s="2">
        <v>107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376</v>
      </c>
      <c r="C16" s="2">
        <v>37</v>
      </c>
      <c r="D16" s="2">
        <v>78</v>
      </c>
      <c r="E16" s="5">
        <f xml:space="preserve"> (1/3*(B16/B$20) +1/3*(C16/C$20) + 1/3*(D16/D$20))*100</f>
        <v>45.254153019716135</v>
      </c>
    </row>
    <row r="17" spans="1:5" x14ac:dyDescent="0.25">
      <c r="A17" s="2" t="s">
        <v>7</v>
      </c>
      <c r="B17" s="2">
        <v>609</v>
      </c>
      <c r="C17" s="2">
        <v>58</v>
      </c>
      <c r="D17" s="2">
        <v>24</v>
      </c>
      <c r="E17" s="5">
        <f t="shared" ref="E17:E19" si="1" xml:space="preserve"> (1/3*(B17/B$20) +1/3*(C17/C$20) + 1/3*(D17/D$20))*100</f>
        <v>40.767966907045</v>
      </c>
    </row>
    <row r="18" spans="1:5" x14ac:dyDescent="0.25">
      <c r="A18" s="2" t="s">
        <v>8</v>
      </c>
      <c r="B18" s="2">
        <v>15</v>
      </c>
      <c r="C18" s="2">
        <v>0</v>
      </c>
      <c r="D18" s="2">
        <v>0</v>
      </c>
      <c r="E18" s="5">
        <f t="shared" si="1"/>
        <v>0.33898305084745756</v>
      </c>
    </row>
    <row r="19" spans="1:5" x14ac:dyDescent="0.25">
      <c r="A19" s="2" t="s">
        <v>9</v>
      </c>
      <c r="B19" s="2">
        <v>11</v>
      </c>
      <c r="C19" s="2">
        <v>0</v>
      </c>
      <c r="D19" s="2">
        <v>1</v>
      </c>
      <c r="E19" s="5">
        <f t="shared" si="1"/>
        <v>0.56011405037224771</v>
      </c>
    </row>
    <row r="20" spans="1:5" x14ac:dyDescent="0.25">
      <c r="A20" s="2" t="s">
        <v>10</v>
      </c>
      <c r="B20" s="2">
        <v>1475</v>
      </c>
      <c r="C20" s="2">
        <v>99</v>
      </c>
      <c r="D20" s="2">
        <v>107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A3A03-C72D-41F5-95B6-970F2FD81E82}">
  <dimension ref="A1:E20"/>
  <sheetViews>
    <sheetView topLeftCell="A11" workbookViewId="0">
      <selection activeCell="D17" sqref="D17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17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14</v>
      </c>
      <c r="C6" s="2">
        <v>13</v>
      </c>
      <c r="D6" s="2">
        <v>1</v>
      </c>
      <c r="E6" s="5">
        <f xml:space="preserve"> (1/3*(B6/B$10) +1/3*(C6/C$10) + 1/3*(D6/D$10))*100</f>
        <v>16.610482738227248</v>
      </c>
    </row>
    <row r="7" spans="1:5" x14ac:dyDescent="0.25">
      <c r="A7" s="2" t="s">
        <v>7</v>
      </c>
      <c r="B7" s="2">
        <v>66</v>
      </c>
      <c r="C7" s="2">
        <v>14</v>
      </c>
      <c r="D7" s="2">
        <v>20</v>
      </c>
      <c r="E7" s="5">
        <f t="shared" ref="E7:E9" si="0" xml:space="preserve"> (1/3*(B7/B$10) +1/3*(C7/C$10) + 1/3*(D7/D$10))*100</f>
        <v>44.638131145117171</v>
      </c>
    </row>
    <row r="8" spans="1:5" x14ac:dyDescent="0.25">
      <c r="A8" s="2" t="s">
        <v>8</v>
      </c>
      <c r="B8" s="2">
        <v>4</v>
      </c>
      <c r="C8" s="2">
        <v>1</v>
      </c>
      <c r="D8" s="2">
        <v>2</v>
      </c>
      <c r="E8" s="5">
        <f t="shared" si="0"/>
        <v>3.8463813114511711</v>
      </c>
    </row>
    <row r="9" spans="1:5" x14ac:dyDescent="0.25">
      <c r="A9" s="2" t="s">
        <v>9</v>
      </c>
      <c r="B9" s="2">
        <v>1</v>
      </c>
      <c r="C9" s="2">
        <v>0</v>
      </c>
      <c r="D9" s="2">
        <v>1</v>
      </c>
      <c r="E9" s="5">
        <f t="shared" si="0"/>
        <v>1.301101500702299</v>
      </c>
    </row>
    <row r="10" spans="1:5" x14ac:dyDescent="0.25">
      <c r="A10" s="2" t="s">
        <v>10</v>
      </c>
      <c r="B10" s="2">
        <v>501</v>
      </c>
      <c r="C10" s="2">
        <v>30</v>
      </c>
      <c r="D10" s="2">
        <v>27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83</v>
      </c>
      <c r="C16" s="2">
        <v>22</v>
      </c>
      <c r="D16" s="2">
        <v>23</v>
      </c>
      <c r="E16" s="5">
        <f xml:space="preserve"> (1/3*(B16/B$20) +1/3*(C16/C$20) + 1/3*(D16/D$20))*100</f>
        <v>58.36179492866119</v>
      </c>
    </row>
    <row r="17" spans="1:5" x14ac:dyDescent="0.25">
      <c r="A17" s="2" t="s">
        <v>7</v>
      </c>
      <c r="B17" s="2">
        <v>0</v>
      </c>
      <c r="C17" s="2">
        <v>0</v>
      </c>
      <c r="D17" s="2">
        <v>0</v>
      </c>
      <c r="E17" s="5">
        <f t="shared" ref="E17:E19" si="1" xml:space="preserve"> (1/3*(B17/B$20) +1/3*(C17/C$20) + 1/3*(D17/D$20))*100</f>
        <v>0</v>
      </c>
    </row>
    <row r="18" spans="1:5" x14ac:dyDescent="0.25">
      <c r="A18" s="2" t="s">
        <v>8</v>
      </c>
      <c r="B18" s="2">
        <v>1</v>
      </c>
      <c r="C18" s="2">
        <v>3</v>
      </c>
      <c r="D18" s="2">
        <v>1</v>
      </c>
      <c r="E18" s="5">
        <f t="shared" si="1"/>
        <v>4.6344348340356323</v>
      </c>
    </row>
    <row r="19" spans="1:5" x14ac:dyDescent="0.25">
      <c r="A19" s="2" t="s">
        <v>9</v>
      </c>
      <c r="B19" s="2">
        <v>1</v>
      </c>
      <c r="C19" s="2">
        <v>3</v>
      </c>
      <c r="D19" s="2">
        <v>0</v>
      </c>
      <c r="E19" s="5">
        <f t="shared" si="1"/>
        <v>3.3998669328010642</v>
      </c>
    </row>
    <row r="20" spans="1:5" x14ac:dyDescent="0.25">
      <c r="A20" s="2" t="s">
        <v>10</v>
      </c>
      <c r="B20" s="2">
        <v>501</v>
      </c>
      <c r="C20" s="2">
        <v>30</v>
      </c>
      <c r="D20" s="2">
        <v>27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4D2D1-4EBD-436E-8498-2FF7698EDB06}">
  <dimension ref="A1:E20"/>
  <sheetViews>
    <sheetView topLeftCell="A14" workbookViewId="0">
      <selection activeCell="C17" sqref="C17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18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43</v>
      </c>
      <c r="C6" s="2">
        <v>17</v>
      </c>
      <c r="D6" s="2">
        <v>4</v>
      </c>
      <c r="E6" s="5">
        <f xml:space="preserve"> (1/3*(B6/B$10) +1/3*(C6/C$10) + 1/3*(D6/D$10))*100</f>
        <v>14.400251928830105</v>
      </c>
    </row>
    <row r="7" spans="1:5" x14ac:dyDescent="0.25">
      <c r="A7" s="2" t="s">
        <v>7</v>
      </c>
      <c r="B7" s="2">
        <v>31</v>
      </c>
      <c r="C7" s="2">
        <v>27</v>
      </c>
      <c r="D7" s="2">
        <v>36</v>
      </c>
      <c r="E7" s="5">
        <f t="shared" ref="E7:E9" si="0" xml:space="preserve"> (1/3*(B7/B$10) +1/3*(C7/C$10) + 1/3*(D7/D$10))*100</f>
        <v>40.932766493465586</v>
      </c>
    </row>
    <row r="8" spans="1:5" x14ac:dyDescent="0.25">
      <c r="A8" s="2" t="s">
        <v>8</v>
      </c>
      <c r="B8" s="2">
        <v>7</v>
      </c>
      <c r="C8" s="2">
        <v>0</v>
      </c>
      <c r="D8" s="2">
        <v>1</v>
      </c>
      <c r="E8" s="5">
        <f t="shared" si="0"/>
        <v>0.98630136986301364</v>
      </c>
    </row>
    <row r="9" spans="1:5" x14ac:dyDescent="0.25">
      <c r="A9" s="2" t="s">
        <v>9</v>
      </c>
      <c r="B9" s="2">
        <v>9</v>
      </c>
      <c r="C9" s="2">
        <v>3</v>
      </c>
      <c r="D9" s="2">
        <v>2</v>
      </c>
      <c r="E9" s="5">
        <f t="shared" si="0"/>
        <v>3.468430168477405</v>
      </c>
    </row>
    <row r="10" spans="1:5" x14ac:dyDescent="0.25">
      <c r="A10" s="2" t="s">
        <v>10</v>
      </c>
      <c r="B10" s="2">
        <v>730</v>
      </c>
      <c r="C10" s="2">
        <v>58</v>
      </c>
      <c r="D10" s="2">
        <v>50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71</v>
      </c>
      <c r="C16" s="2">
        <v>45</v>
      </c>
      <c r="D16" s="2">
        <v>36</v>
      </c>
      <c r="E16" s="5">
        <f xml:space="preserve"> (1/3*(B16/B$20) +1/3*(C16/C$20) + 1/3*(D16/D$20))*100</f>
        <v>53.104078097937332</v>
      </c>
    </row>
    <row r="17" spans="1:5" x14ac:dyDescent="0.25">
      <c r="A17" s="2" t="s">
        <v>7</v>
      </c>
      <c r="B17" s="2">
        <v>0</v>
      </c>
      <c r="C17" s="2">
        <v>0</v>
      </c>
      <c r="D17" s="2">
        <v>0</v>
      </c>
      <c r="E17" s="5">
        <f t="shared" ref="E17:E19" si="1" xml:space="preserve"> (1/3*(B17/B$20) +1/3*(C17/C$20) + 1/3*(D17/D$20))*100</f>
        <v>0</v>
      </c>
    </row>
    <row r="18" spans="1:5" x14ac:dyDescent="0.25">
      <c r="A18" s="2" t="s">
        <v>8</v>
      </c>
      <c r="B18" s="2">
        <v>8</v>
      </c>
      <c r="C18" s="2">
        <v>2</v>
      </c>
      <c r="D18" s="2">
        <v>4</v>
      </c>
      <c r="E18" s="5">
        <f t="shared" si="1"/>
        <v>4.1813887576759567</v>
      </c>
    </row>
    <row r="19" spans="1:5" x14ac:dyDescent="0.25">
      <c r="A19" s="2" t="s">
        <v>9</v>
      </c>
      <c r="B19" s="2">
        <v>11</v>
      </c>
      <c r="C19" s="2">
        <v>0</v>
      </c>
      <c r="D19" s="2">
        <v>3</v>
      </c>
      <c r="E19" s="5">
        <f t="shared" si="1"/>
        <v>2.5022831050228307</v>
      </c>
    </row>
    <row r="20" spans="1:5" x14ac:dyDescent="0.25">
      <c r="A20" s="2" t="s">
        <v>10</v>
      </c>
      <c r="B20" s="2">
        <v>730</v>
      </c>
      <c r="C20" s="2">
        <v>58</v>
      </c>
      <c r="D20" s="2">
        <v>50</v>
      </c>
      <c r="E20" s="3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H1" workbookViewId="0">
      <selection activeCell="M6" sqref="M6"/>
    </sheetView>
  </sheetViews>
  <sheetFormatPr defaultRowHeight="15" x14ac:dyDescent="0.25"/>
  <cols>
    <col min="1" max="1" width="29.42578125" style="1" customWidth="1"/>
    <col min="2" max="4" width="9.140625" style="1"/>
    <col min="9" max="9" width="29.7109375" customWidth="1"/>
  </cols>
  <sheetData>
    <row r="1" spans="1:13" x14ac:dyDescent="0.25">
      <c r="A1" s="12" t="s">
        <v>19</v>
      </c>
      <c r="B1" s="12"/>
      <c r="C1" s="12"/>
      <c r="D1" s="12"/>
      <c r="E1" s="12"/>
      <c r="I1" s="2"/>
      <c r="J1" s="2" t="s">
        <v>2</v>
      </c>
      <c r="K1" s="2" t="s">
        <v>3</v>
      </c>
      <c r="L1" s="2" t="s">
        <v>4</v>
      </c>
      <c r="M1" s="3" t="s">
        <v>5</v>
      </c>
    </row>
    <row r="2" spans="1:13" x14ac:dyDescent="0.25">
      <c r="E2" s="1"/>
      <c r="I2" s="2" t="s">
        <v>6</v>
      </c>
      <c r="J2" s="2">
        <v>0</v>
      </c>
      <c r="K2" s="2">
        <v>0</v>
      </c>
      <c r="L2" s="2">
        <v>20</v>
      </c>
      <c r="M2" s="5">
        <f xml:space="preserve"> (1/3*(K2/K$6) + 1/3*(L2/L$6))*100</f>
        <v>4.2462845010615711</v>
      </c>
    </row>
    <row r="3" spans="1:13" x14ac:dyDescent="0.25">
      <c r="A3" s="4" t="s">
        <v>1</v>
      </c>
      <c r="E3" s="1"/>
      <c r="I3" s="2" t="s">
        <v>7</v>
      </c>
      <c r="J3" s="2">
        <v>0</v>
      </c>
      <c r="K3" s="2">
        <v>2</v>
      </c>
      <c r="L3" s="2">
        <v>111</v>
      </c>
      <c r="M3" s="5">
        <f xml:space="preserve"> (1/3*(K3/K$6) + 1/3*(L3/L$6))*100</f>
        <v>56.900212314225051</v>
      </c>
    </row>
    <row r="4" spans="1:13" x14ac:dyDescent="0.25">
      <c r="E4" s="1"/>
      <c r="I4" s="2" t="s">
        <v>8</v>
      </c>
      <c r="J4" s="2">
        <v>0</v>
      </c>
      <c r="K4" s="2">
        <v>0</v>
      </c>
      <c r="L4" s="2">
        <v>4</v>
      </c>
      <c r="M4" s="5">
        <f xml:space="preserve"> (1/3*(K4/K$6) + 1/3*(L4/L$6))*100</f>
        <v>0.84925690021231426</v>
      </c>
    </row>
    <row r="5" spans="1:13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  <c r="I5" s="2" t="s">
        <v>9</v>
      </c>
      <c r="J5" s="2">
        <v>0</v>
      </c>
      <c r="K5" s="2">
        <v>0</v>
      </c>
      <c r="L5" s="2">
        <v>1</v>
      </c>
      <c r="M5" s="5">
        <f xml:space="preserve"> (1/3*(K5/K$6) + 1/3*(L5/L$6))*100</f>
        <v>0.21231422505307856</v>
      </c>
    </row>
    <row r="6" spans="1:13" x14ac:dyDescent="0.25">
      <c r="A6" s="2" t="s">
        <v>6</v>
      </c>
      <c r="B6" s="2">
        <v>0</v>
      </c>
      <c r="C6" s="2">
        <v>0</v>
      </c>
      <c r="D6" s="2">
        <v>20</v>
      </c>
      <c r="E6" s="5" t="e">
        <f xml:space="preserve"> (1/3*(B6/B$10) +1/3*(C6/C$10) + 1/3*(D6/D$10))*100</f>
        <v>#DIV/0!</v>
      </c>
      <c r="I6" s="2" t="s">
        <v>10</v>
      </c>
      <c r="J6" s="2">
        <v>0</v>
      </c>
      <c r="K6" s="2">
        <v>2</v>
      </c>
      <c r="L6" s="2">
        <v>157</v>
      </c>
      <c r="M6" s="3"/>
    </row>
    <row r="7" spans="1:13" x14ac:dyDescent="0.25">
      <c r="A7" s="2" t="s">
        <v>7</v>
      </c>
      <c r="B7" s="2">
        <v>0</v>
      </c>
      <c r="C7" s="2">
        <v>2</v>
      </c>
      <c r="D7" s="2">
        <v>111</v>
      </c>
      <c r="E7" s="5" t="e">
        <f t="shared" ref="E7:E9" si="0" xml:space="preserve"> (1/3*(B7/B$10) +1/3*(C7/C$10) + 1/3*(D7/D$10))*100</f>
        <v>#DIV/0!</v>
      </c>
    </row>
    <row r="8" spans="1:13" x14ac:dyDescent="0.25">
      <c r="A8" s="2" t="s">
        <v>8</v>
      </c>
      <c r="B8" s="2">
        <v>0</v>
      </c>
      <c r="C8" s="2">
        <v>0</v>
      </c>
      <c r="D8" s="2">
        <v>4</v>
      </c>
      <c r="E8" s="5" t="e">
        <f t="shared" si="0"/>
        <v>#DIV/0!</v>
      </c>
    </row>
    <row r="9" spans="1:13" x14ac:dyDescent="0.25">
      <c r="A9" s="2" t="s">
        <v>9</v>
      </c>
      <c r="B9" s="2">
        <v>0</v>
      </c>
      <c r="C9" s="2">
        <v>0</v>
      </c>
      <c r="D9" s="2">
        <v>1</v>
      </c>
      <c r="E9" s="5" t="e">
        <f t="shared" si="0"/>
        <v>#DIV/0!</v>
      </c>
    </row>
    <row r="10" spans="1:13" x14ac:dyDescent="0.25">
      <c r="A10" s="2" t="s">
        <v>10</v>
      </c>
      <c r="B10" s="2">
        <v>0</v>
      </c>
      <c r="C10" s="2">
        <v>2</v>
      </c>
      <c r="D10" s="2">
        <v>157</v>
      </c>
      <c r="E10" s="3"/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13A1E-BB56-4911-9052-FED9BF97B350}">
  <dimension ref="A1:E20"/>
  <sheetViews>
    <sheetView topLeftCell="A11" workbookViewId="0">
      <selection activeCell="H17" sqref="H17"/>
    </sheetView>
  </sheetViews>
  <sheetFormatPr defaultRowHeight="15" x14ac:dyDescent="0.25"/>
  <cols>
    <col min="1" max="1" width="29.42578125" style="1" customWidth="1"/>
    <col min="2" max="4" width="9.140625" style="1"/>
  </cols>
  <sheetData>
    <row r="1" spans="1:5" x14ac:dyDescent="0.25">
      <c r="A1" s="12" t="s">
        <v>20</v>
      </c>
      <c r="B1" s="12"/>
      <c r="C1" s="12"/>
      <c r="D1" s="12"/>
      <c r="E1" s="12"/>
    </row>
    <row r="2" spans="1:5" x14ac:dyDescent="0.25">
      <c r="E2" s="1"/>
    </row>
    <row r="3" spans="1:5" x14ac:dyDescent="0.25">
      <c r="A3" s="4" t="s">
        <v>1</v>
      </c>
      <c r="E3" s="1"/>
    </row>
    <row r="4" spans="1:5" x14ac:dyDescent="0.25">
      <c r="E4" s="1"/>
    </row>
    <row r="5" spans="1:5" x14ac:dyDescent="0.25">
      <c r="A5" s="2"/>
      <c r="B5" s="2" t="s">
        <v>2</v>
      </c>
      <c r="C5" s="2" t="s">
        <v>3</v>
      </c>
      <c r="D5" s="2" t="s">
        <v>4</v>
      </c>
      <c r="E5" s="3" t="s">
        <v>5</v>
      </c>
    </row>
    <row r="6" spans="1:5" x14ac:dyDescent="0.25">
      <c r="A6" s="2" t="s">
        <v>6</v>
      </c>
      <c r="B6" s="2">
        <v>452</v>
      </c>
      <c r="C6" s="2">
        <v>56</v>
      </c>
      <c r="D6" s="2">
        <v>22</v>
      </c>
      <c r="E6" s="5">
        <f xml:space="preserve"> (1/3*(B6/B$10) +1/3*(C6/C$10) + 1/3*(D6/D$10))*100</f>
        <v>42.667478818727972</v>
      </c>
    </row>
    <row r="7" spans="1:5" x14ac:dyDescent="0.25">
      <c r="A7" s="2" t="s">
        <v>7</v>
      </c>
      <c r="B7" s="2">
        <v>106</v>
      </c>
      <c r="C7" s="2">
        <v>27</v>
      </c>
      <c r="D7" s="2">
        <v>36</v>
      </c>
      <c r="E7" s="5">
        <f t="shared" ref="E7:E9" si="0" xml:space="preserve"> (1/3*(B7/B$10) +1/3*(C7/C$10) + 1/3*(D7/D$10))*100</f>
        <v>31.074586565808715</v>
      </c>
    </row>
    <row r="8" spans="1:5" x14ac:dyDescent="0.25">
      <c r="A8" s="2" t="s">
        <v>8</v>
      </c>
      <c r="B8" s="2">
        <v>21</v>
      </c>
      <c r="C8" s="2">
        <v>2</v>
      </c>
      <c r="D8" s="2">
        <v>6</v>
      </c>
      <c r="E8" s="5">
        <f t="shared" si="0"/>
        <v>4.3071524469228724</v>
      </c>
    </row>
    <row r="9" spans="1:5" x14ac:dyDescent="0.25">
      <c r="A9" s="2" t="s">
        <v>9</v>
      </c>
      <c r="B9" s="2">
        <v>17</v>
      </c>
      <c r="C9" s="2">
        <v>1</v>
      </c>
      <c r="D9" s="2">
        <v>0</v>
      </c>
      <c r="E9" s="5">
        <f t="shared" si="0"/>
        <v>0.7614122317025761</v>
      </c>
    </row>
    <row r="10" spans="1:5" x14ac:dyDescent="0.25">
      <c r="A10" s="2" t="s">
        <v>10</v>
      </c>
      <c r="B10" s="2">
        <v>1481</v>
      </c>
      <c r="C10" s="2">
        <v>88</v>
      </c>
      <c r="D10" s="2">
        <v>65</v>
      </c>
      <c r="E10" s="3"/>
    </row>
    <row r="13" spans="1:5" x14ac:dyDescent="0.25">
      <c r="A13" s="4" t="s">
        <v>11</v>
      </c>
    </row>
    <row r="15" spans="1:5" x14ac:dyDescent="0.25">
      <c r="A15" s="2"/>
      <c r="B15" s="2" t="s">
        <v>2</v>
      </c>
      <c r="C15" s="2" t="s">
        <v>3</v>
      </c>
      <c r="D15" s="2" t="s">
        <v>4</v>
      </c>
      <c r="E15" s="3" t="s">
        <v>5</v>
      </c>
    </row>
    <row r="16" spans="1:5" x14ac:dyDescent="0.25">
      <c r="A16" s="2" t="s">
        <v>6</v>
      </c>
      <c r="B16" s="2">
        <v>238</v>
      </c>
      <c r="C16" s="2">
        <v>39</v>
      </c>
      <c r="D16" s="2">
        <v>43</v>
      </c>
      <c r="E16" s="5">
        <f xml:space="preserve"> (1/3*(B16/B$20) +1/3*(C16/C$20) + 1/3*(D16/D$20))*100</f>
        <v>42.180750264815082</v>
      </c>
    </row>
    <row r="17" spans="1:5" x14ac:dyDescent="0.25">
      <c r="A17" s="2" t="s">
        <v>7</v>
      </c>
      <c r="B17" s="2">
        <v>341</v>
      </c>
      <c r="C17" s="2">
        <v>45</v>
      </c>
      <c r="D17" s="2">
        <v>18</v>
      </c>
      <c r="E17" s="5">
        <f t="shared" ref="E17:E19" si="1" xml:space="preserve"> (1/3*(B17/B$20) +1/3*(C17/C$20) + 1/3*(D17/D$20))*100</f>
        <v>33.951218149395061</v>
      </c>
    </row>
    <row r="18" spans="1:5" x14ac:dyDescent="0.25">
      <c r="A18" s="2" t="s">
        <v>8</v>
      </c>
      <c r="B18" s="2">
        <v>12</v>
      </c>
      <c r="C18" s="2">
        <v>1</v>
      </c>
      <c r="D18" s="2">
        <v>2</v>
      </c>
      <c r="E18" s="5">
        <f t="shared" si="1"/>
        <v>1.674516682956926</v>
      </c>
    </row>
    <row r="19" spans="1:5" x14ac:dyDescent="0.25">
      <c r="A19" s="2" t="s">
        <v>9</v>
      </c>
      <c r="B19" s="2">
        <v>5</v>
      </c>
      <c r="C19" s="2">
        <v>1</v>
      </c>
      <c r="D19" s="2">
        <v>1</v>
      </c>
      <c r="E19" s="5">
        <f t="shared" si="1"/>
        <v>1.0041449659950672</v>
      </c>
    </row>
    <row r="20" spans="1:5" x14ac:dyDescent="0.25">
      <c r="A20" s="2" t="s">
        <v>10</v>
      </c>
      <c r="B20" s="2">
        <v>1481</v>
      </c>
      <c r="C20" s="2">
        <v>88</v>
      </c>
      <c r="D20" s="2">
        <v>65</v>
      </c>
      <c r="E20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Alagoinhas</vt:lpstr>
      <vt:lpstr>Lapa</vt:lpstr>
      <vt:lpstr>Catu</vt:lpstr>
      <vt:lpstr>Mangabeira</vt:lpstr>
      <vt:lpstr>Guanambi</vt:lpstr>
      <vt:lpstr>Itaberaba</vt:lpstr>
      <vt:lpstr>Itapetinga</vt:lpstr>
      <vt:lpstr>Reitoria</vt:lpstr>
      <vt:lpstr>Santa Inês</vt:lpstr>
      <vt:lpstr>Senhor do Bonfim</vt:lpstr>
      <vt:lpstr>Serrinha</vt:lpstr>
      <vt:lpstr>Texeira de Freitas</vt:lpstr>
      <vt:lpstr>Uruçuca</vt:lpstr>
      <vt:lpstr>Valença</vt:lpstr>
      <vt:lpstr>Xique-Xique</vt:lpstr>
      <vt:lpstr>Total Reitor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Assis de Sousa Neto</cp:lastModifiedBy>
  <cp:revision/>
  <dcterms:created xsi:type="dcterms:W3CDTF">2021-12-13T15:21:53Z</dcterms:created>
  <dcterms:modified xsi:type="dcterms:W3CDTF">2021-12-17T20:37:11Z</dcterms:modified>
  <cp:category/>
  <cp:contentStatus/>
</cp:coreProperties>
</file>